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jscolwell\Documents\Just Compensation Task Force 2024\"/>
    </mc:Choice>
  </mc:AlternateContent>
  <xr:revisionPtr revIDLastSave="0" documentId="8_{555F3BCC-FFB1-4FC1-B901-4CEFE7EDDF7D}" xr6:coauthVersionLast="36" xr6:coauthVersionMax="36" xr10:uidLastSave="{00000000-0000-0000-0000-000000000000}"/>
  <bookViews>
    <workbookView xWindow="0" yWindow="0" windowWidth="21570" windowHeight="7980" tabRatio="793" activeTab="3" xr2:uid="{FDE4C800-D987-4ED0-9FB8-56173ECCBBDC}"/>
  </bookViews>
  <sheets>
    <sheet name="1.Descriptive" sheetId="18" r:id="rId1"/>
    <sheet name="2.Tables" sheetId="26" r:id="rId2"/>
    <sheet name="3.Crosstab" sheetId="35" r:id="rId3"/>
    <sheet name="4.Coeff" sheetId="17" r:id="rId4"/>
  </sheets>
  <externalReferences>
    <externalReference r:id="rId5"/>
  </externalReferences>
  <definedNames>
    <definedName name="_xlcn.WorksheetConnection_rawdataA1Y421" hidden="1">'[1]raw data1'!$A$1:$Y$421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raw data!$A$1:$Y$42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7" l="1"/>
  <c r="I123" i="26"/>
  <c r="I120" i="26"/>
  <c r="I121" i="26"/>
  <c r="I119" i="26"/>
  <c r="H123" i="26"/>
  <c r="H120" i="26"/>
  <c r="H121" i="26"/>
  <c r="H119" i="26"/>
  <c r="I127" i="26"/>
  <c r="H127" i="26"/>
  <c r="I116" i="26"/>
  <c r="H116" i="26"/>
  <c r="H111" i="26"/>
  <c r="I111" i="26"/>
  <c r="H112" i="26"/>
  <c r="I112" i="26"/>
  <c r="H113" i="26"/>
  <c r="I113" i="26"/>
  <c r="H114" i="26"/>
  <c r="I114" i="26"/>
  <c r="I110" i="26"/>
  <c r="H110" i="26"/>
  <c r="I107" i="26"/>
  <c r="H107" i="26"/>
  <c r="I103" i="26"/>
  <c r="H103" i="26"/>
  <c r="I82" i="26"/>
  <c r="H82" i="26"/>
  <c r="I78" i="26"/>
  <c r="H78" i="26"/>
  <c r="I98" i="26"/>
  <c r="I96" i="26"/>
  <c r="I93" i="26"/>
  <c r="I92" i="26"/>
  <c r="I91" i="26"/>
  <c r="I87" i="26"/>
  <c r="I86" i="26"/>
  <c r="I74" i="26"/>
  <c r="I70" i="26"/>
  <c r="I62" i="26"/>
  <c r="I66" i="26"/>
  <c r="I58" i="26"/>
  <c r="I57" i="26"/>
  <c r="I52" i="26"/>
  <c r="I51" i="26"/>
  <c r="I50" i="26"/>
  <c r="I47" i="26"/>
  <c r="I46" i="26"/>
  <c r="I45" i="26"/>
  <c r="I44" i="26"/>
  <c r="I42" i="26"/>
  <c r="I41" i="26"/>
  <c r="I40" i="26"/>
  <c r="I39" i="26"/>
  <c r="I35" i="26"/>
  <c r="I32" i="26"/>
  <c r="I31" i="26"/>
  <c r="I30" i="26"/>
  <c r="I28" i="26"/>
  <c r="I27" i="26"/>
  <c r="I26" i="26"/>
  <c r="I25" i="26"/>
  <c r="I21" i="26"/>
  <c r="I20" i="26"/>
  <c r="I19" i="26"/>
  <c r="I15" i="26"/>
  <c r="I14" i="26"/>
  <c r="I13" i="26"/>
  <c r="I12" i="26"/>
  <c r="I9" i="26"/>
  <c r="I8" i="26"/>
  <c r="I3" i="26"/>
  <c r="H57" i="26"/>
  <c r="H58" i="26"/>
  <c r="H51" i="26"/>
  <c r="H52" i="26"/>
  <c r="H50" i="26"/>
  <c r="H29" i="17"/>
  <c r="H27" i="17"/>
  <c r="H23" i="17"/>
  <c r="H25" i="17"/>
  <c r="H34" i="17"/>
  <c r="H8" i="17"/>
  <c r="H14" i="17"/>
  <c r="H13" i="17"/>
  <c r="H12" i="17"/>
  <c r="H21" i="17"/>
  <c r="H20" i="17"/>
  <c r="H6" i="17"/>
  <c r="H31" i="17"/>
  <c r="H32" i="17"/>
  <c r="H18" i="17"/>
  <c r="H5" i="17"/>
  <c r="H17" i="17"/>
  <c r="H3" i="17"/>
  <c r="H92" i="26"/>
  <c r="H93" i="26"/>
  <c r="H91" i="26"/>
  <c r="H87" i="26"/>
  <c r="H86" i="26"/>
  <c r="H9" i="26"/>
  <c r="H8" i="26"/>
  <c r="H98" i="26"/>
  <c r="H96" i="26"/>
  <c r="H74" i="26"/>
  <c r="H70" i="26"/>
  <c r="H62" i="26"/>
  <c r="H66" i="26"/>
  <c r="H47" i="26"/>
  <c r="H46" i="26"/>
  <c r="H45" i="26"/>
  <c r="H44" i="26"/>
  <c r="H40" i="26"/>
  <c r="H41" i="26"/>
  <c r="H42" i="26"/>
  <c r="H39" i="26"/>
  <c r="H35" i="26"/>
  <c r="H32" i="26"/>
  <c r="H31" i="26"/>
  <c r="H30" i="26"/>
  <c r="H26" i="26"/>
  <c r="H27" i="26"/>
  <c r="H28" i="26"/>
  <c r="H25" i="26"/>
  <c r="H20" i="26"/>
  <c r="H21" i="26"/>
  <c r="H19" i="26"/>
  <c r="H13" i="26"/>
  <c r="H14" i="26"/>
  <c r="H15" i="26"/>
  <c r="H12" i="26"/>
  <c r="H3" i="26"/>
  <c r="J2" i="17" l="1"/>
  <c r="K2" i="1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5DFCDDD-5B5B-42B1-BDBA-C95ECE9ECDB7}" name="WorksheetConnection_raw data!$A$1:$Y$421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rawdataA1Y421"/>
        </x15:connection>
      </ext>
    </extLst>
  </connection>
</connections>
</file>

<file path=xl/sharedStrings.xml><?xml version="1.0" encoding="utf-8"?>
<sst xmlns="http://schemas.openxmlformats.org/spreadsheetml/2006/main" count="546" uniqueCount="171">
  <si>
    <t>Gender</t>
  </si>
  <si>
    <t>Age</t>
  </si>
  <si>
    <t>Parsonage</t>
  </si>
  <si>
    <t>Position</t>
  </si>
  <si>
    <t>Apportionments</t>
  </si>
  <si>
    <t>Education</t>
  </si>
  <si>
    <t>NoVa_Others</t>
  </si>
  <si>
    <t>Moved</t>
  </si>
  <si>
    <t>Full Elder</t>
  </si>
  <si>
    <t>Valley Ridge</t>
  </si>
  <si>
    <t>Male</t>
  </si>
  <si>
    <t>White</t>
  </si>
  <si>
    <t>Lead</t>
  </si>
  <si>
    <t>Others</t>
  </si>
  <si>
    <t>Full Time Local Pastor</t>
  </si>
  <si>
    <t>Coastal Virginia</t>
  </si>
  <si>
    <t>African American/Black</t>
  </si>
  <si>
    <t>Course of Study Completion</t>
  </si>
  <si>
    <t>Northern Virginia</t>
  </si>
  <si>
    <t>NoVa</t>
  </si>
  <si>
    <t>Provisional Elder</t>
  </si>
  <si>
    <t>Living Waters</t>
  </si>
  <si>
    <t>Master of Divinity</t>
  </si>
  <si>
    <t>AM_PE</t>
  </si>
  <si>
    <t>Shenandoah River</t>
  </si>
  <si>
    <t>Female</t>
  </si>
  <si>
    <t>Asian</t>
  </si>
  <si>
    <t>Mission Rivers</t>
  </si>
  <si>
    <t>Three Notch'd</t>
  </si>
  <si>
    <t>Master of Christian Education</t>
  </si>
  <si>
    <t>Virginia Licensing School</t>
  </si>
  <si>
    <t>Associate</t>
  </si>
  <si>
    <t>Mountain View</t>
  </si>
  <si>
    <t>Hispanic/Latino</t>
  </si>
  <si>
    <t>Hispanic_Multi</t>
  </si>
  <si>
    <t>Associate Member</t>
  </si>
  <si>
    <t>Master's of Divinity</t>
  </si>
  <si>
    <t>Master of Theology</t>
  </si>
  <si>
    <t>Master of Arts</t>
  </si>
  <si>
    <t>Multi-Racial</t>
  </si>
  <si>
    <t>Doctor of Ministry</t>
  </si>
  <si>
    <t>Term</t>
  </si>
  <si>
    <t>Constant</t>
  </si>
  <si>
    <t>N</t>
  </si>
  <si>
    <t>Mean</t>
  </si>
  <si>
    <t>Minimum</t>
  </si>
  <si>
    <t>Maximum</t>
  </si>
  <si>
    <t>Years Under Appointment</t>
  </si>
  <si>
    <t>Years Under Present Appointment</t>
  </si>
  <si>
    <t>Prior Appointments</t>
  </si>
  <si>
    <t>Annual Base Salary</t>
  </si>
  <si>
    <t>Equitable Compensation</t>
  </si>
  <si>
    <t>Other Cash Allowances</t>
  </si>
  <si>
    <t>Accountable Reimbursement</t>
  </si>
  <si>
    <t>Cash Housing Allowance</t>
  </si>
  <si>
    <t>Total Compensation 2024</t>
  </si>
  <si>
    <t>Total Compensation 2023</t>
  </si>
  <si>
    <t>Total Compensation 2022</t>
  </si>
  <si>
    <t>Salary Change 2023 to 24</t>
  </si>
  <si>
    <t>Percent</t>
  </si>
  <si>
    <t>Reference</t>
  </si>
  <si>
    <t>1 - 10 years</t>
  </si>
  <si>
    <t>11 - 20 years</t>
  </si>
  <si>
    <t>21 or more years</t>
  </si>
  <si>
    <t>Race/Ethnicity</t>
  </si>
  <si>
    <t>Race/Ethnicity in 4 groups</t>
  </si>
  <si>
    <t>District of appointment</t>
  </si>
  <si>
    <t>Missing</t>
  </si>
  <si>
    <t>*</t>
  </si>
  <si>
    <t>VAUMC Relation (Clergy Status)</t>
  </si>
  <si>
    <t>No</t>
  </si>
  <si>
    <t>Yes</t>
  </si>
  <si>
    <t>Reside in Parsonage</t>
  </si>
  <si>
    <t>Change23to24 in 3 groups</t>
  </si>
  <si>
    <t>Decrease</t>
  </si>
  <si>
    <t>No change</t>
  </si>
  <si>
    <t>Increase</t>
  </si>
  <si>
    <t xml:space="preserve"> </t>
  </si>
  <si>
    <t>Median</t>
  </si>
  <si>
    <t>VIF</t>
  </si>
  <si>
    <t xml:space="preserve">  Full Elder</t>
  </si>
  <si>
    <t xml:space="preserve">  Full Time Local Pastor</t>
  </si>
  <si>
    <t xml:space="preserve">  African American/Black</t>
  </si>
  <si>
    <t xml:space="preserve">  Asian</t>
  </si>
  <si>
    <t xml:space="preserve">  Female</t>
  </si>
  <si>
    <t xml:space="preserve">  NoVa</t>
  </si>
  <si>
    <t xml:space="preserve">  Lead</t>
  </si>
  <si>
    <t>Continuous Variable</t>
  </si>
  <si>
    <t>Length of Service (Years under Appointment)</t>
  </si>
  <si>
    <t>Limited Itinerancy</t>
  </si>
  <si>
    <t>Average Worship Attendance</t>
  </si>
  <si>
    <t>Prior Appointments (No of)</t>
  </si>
  <si>
    <t>Current Appointments (No of)</t>
  </si>
  <si>
    <t>Total Churches Served (No of)</t>
  </si>
  <si>
    <t>Worship Attendance</t>
  </si>
  <si>
    <t>***</t>
  </si>
  <si>
    <t>+</t>
  </si>
  <si>
    <t>**</t>
  </si>
  <si>
    <t>Years under Appointment</t>
  </si>
  <si>
    <t>Clergy Status</t>
  </si>
  <si>
    <t>Relative to: White</t>
  </si>
  <si>
    <t>Relative to: PE &amp; AM</t>
  </si>
  <si>
    <t>Relative to: Male</t>
  </si>
  <si>
    <t>Relative to: Others</t>
  </si>
  <si>
    <t>Relative to: No</t>
  </si>
  <si>
    <t>Relative to: Associate</t>
  </si>
  <si>
    <t>Coeffient</t>
  </si>
  <si>
    <t>Significance</t>
  </si>
  <si>
    <t>Predicted Salary</t>
  </si>
  <si>
    <t>Correlation /w Comp2024</t>
  </si>
  <si>
    <t>Mean Differ.</t>
  </si>
  <si>
    <t>VAUMC Relation3 (Clergy Status3)</t>
  </si>
  <si>
    <t>Median Differ.</t>
  </si>
  <si>
    <t>P-value</t>
  </si>
  <si>
    <t>Note on the p-value and statistical significance:</t>
  </si>
  <si>
    <t>p&lt;.05</t>
  </si>
  <si>
    <t>p&lt;.01</t>
  </si>
  <si>
    <t>p&lt;.001</t>
  </si>
  <si>
    <t>Statistically marginally significant</t>
  </si>
  <si>
    <t>Statistically significant</t>
  </si>
  <si>
    <t>Statistically highly significant</t>
  </si>
  <si>
    <t>Statistically very highly significant</t>
  </si>
  <si>
    <t>.10&gt;p&gt;.05</t>
  </si>
  <si>
    <t>Table 1. Descriptive Statistics of Continuous Variables</t>
  </si>
  <si>
    <t>Individual-level Variables</t>
  </si>
  <si>
    <t>Church-level Variables</t>
  </si>
  <si>
    <t>District-level Variable</t>
  </si>
  <si>
    <t>Criterion</t>
  </si>
  <si>
    <t>Moved 2023 to 2024</t>
  </si>
  <si>
    <t>Year1 Present Appointment</t>
  </si>
  <si>
    <t>New to 2024 VAUMC Appointment</t>
  </si>
  <si>
    <t>Parameter Change</t>
  </si>
  <si>
    <t>Actual Salary</t>
  </si>
  <si>
    <t>Total Apportionments 2024</t>
  </si>
  <si>
    <t>Total Apportionments 2023</t>
  </si>
  <si>
    <t>CRCC Appointments</t>
  </si>
  <si>
    <t>Married</t>
  </si>
  <si>
    <t>Single</t>
  </si>
  <si>
    <t>Marital Status</t>
  </si>
  <si>
    <t>Multi-Racial,White</t>
  </si>
  <si>
    <t>African Am/Black,Multi-Racial</t>
  </si>
  <si>
    <t>Church Race/Ethnicity</t>
  </si>
  <si>
    <t>Race/Ethnicity Match</t>
  </si>
  <si>
    <t>African-American</t>
  </si>
  <si>
    <t>Hispanic, Multi-Racial</t>
  </si>
  <si>
    <t>Whilte</t>
  </si>
  <si>
    <t>N/A</t>
  </si>
  <si>
    <t>Length of Service: 1-10  years</t>
  </si>
  <si>
    <t>Length of Service: 11-20 years</t>
  </si>
  <si>
    <t>Length of Service: 21 or more years</t>
  </si>
  <si>
    <t>Table 3: Cross-tabulation of mean and median salaries by gender, race/ethnicity, and length of service (years under appointment)</t>
  </si>
  <si>
    <t>Relative to: Married</t>
  </si>
  <si>
    <t>Church-Pastor Race/Ethnicity Match</t>
  </si>
  <si>
    <t>Relative to: Non-match</t>
  </si>
  <si>
    <t>Match</t>
  </si>
  <si>
    <t>Table 2. Unadjusted ("Raw") Mean and Median Differences in Total Compensation 2024: By Categorical Variables</t>
  </si>
  <si>
    <t>Note</t>
  </si>
  <si>
    <t>Per additional dollar</t>
  </si>
  <si>
    <t>Per additional year</t>
  </si>
  <si>
    <t>Per additional appointment</t>
  </si>
  <si>
    <t>Per additional attender</t>
  </si>
  <si>
    <t>Effect of change</t>
  </si>
  <si>
    <t>What-If Exercise</t>
  </si>
  <si>
    <t xml:space="preserve">  Hispanic/Multi-racial</t>
  </si>
  <si>
    <t xml:space="preserve">Residual </t>
  </si>
  <si>
    <t>Note: Residual = (Actual - predicted)</t>
  </si>
  <si>
    <t>a predicted (or expected) salary.</t>
  </si>
  <si>
    <r>
      <t xml:space="preserve">If the residual is </t>
    </r>
    <r>
      <rPr>
        <sz val="12"/>
        <color theme="3" tint="0.249977111117893"/>
        <rFont val="Aptos"/>
        <family val="2"/>
      </rPr>
      <t>positive</t>
    </r>
    <r>
      <rPr>
        <sz val="12"/>
        <color theme="1"/>
        <rFont val="Aptos"/>
        <family val="2"/>
      </rPr>
      <t xml:space="preserve">, one gets </t>
    </r>
    <r>
      <rPr>
        <sz val="12"/>
        <color theme="3" tint="0.249977111117893"/>
        <rFont val="Aptos"/>
        <family val="2"/>
      </rPr>
      <t>more</t>
    </r>
    <r>
      <rPr>
        <sz val="12"/>
        <color theme="1"/>
        <rFont val="Aptos"/>
        <family val="2"/>
      </rPr>
      <t xml:space="preserve"> than </t>
    </r>
  </si>
  <si>
    <r>
      <t xml:space="preserve">If the residual is </t>
    </r>
    <r>
      <rPr>
        <sz val="12"/>
        <color rgb="FFFF0000"/>
        <rFont val="Aptos"/>
        <family val="2"/>
      </rPr>
      <t>negative</t>
    </r>
    <r>
      <rPr>
        <sz val="12"/>
        <color theme="1"/>
        <rFont val="Aptos"/>
        <family val="2"/>
      </rPr>
      <t xml:space="preserve">, one gets </t>
    </r>
    <r>
      <rPr>
        <sz val="12"/>
        <color rgb="FFFF0000"/>
        <rFont val="Aptos"/>
        <family val="2"/>
      </rPr>
      <t>less</t>
    </r>
    <r>
      <rPr>
        <sz val="12"/>
        <color theme="1"/>
        <rFont val="Aptos"/>
        <family val="2"/>
      </rPr>
      <t xml:space="preserve"> than </t>
    </r>
  </si>
  <si>
    <t>Table 4. Results of Multiple Regression Analysis: Effect of Each Variable on Pastor Salary in 2024</t>
  </si>
  <si>
    <t>Salary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</si>
</sst>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0.0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i/>
      <sz val="14"/>
      <color theme="5" tint="-0.249977111117893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2"/>
      <color rgb="FF000000"/>
      <name val="Aptos Display"/>
      <family val="2"/>
      <scheme val="major"/>
    </font>
    <font>
      <sz val="12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sz val="12"/>
      <name val="Aptos Narrow"/>
      <family val="2"/>
      <scheme val="minor"/>
    </font>
    <font>
      <sz val="12"/>
      <color rgb="FFFF0000"/>
      <name val="Aptos"/>
      <family val="2"/>
    </font>
    <font>
      <sz val="12"/>
      <color theme="3" tint="0.249977111117893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383838"/>
      </top>
      <bottom style="double">
        <color rgb="FF383838"/>
      </bottom>
      <diagonal/>
    </border>
    <border>
      <left/>
      <right/>
      <top style="medium">
        <color rgb="FF383838"/>
      </top>
      <bottom style="medium">
        <color rgb="FF38383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165" fontId="3" fillId="0" borderId="0" xfId="1" applyNumberFormat="1" applyFont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164" fontId="3" fillId="0" borderId="6" xfId="0" applyNumberFormat="1" applyFont="1" applyBorder="1"/>
    <xf numFmtId="0" fontId="3" fillId="0" borderId="4" xfId="0" applyFont="1" applyBorder="1"/>
    <xf numFmtId="0" fontId="3" fillId="0" borderId="6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5" fontId="3" fillId="0" borderId="6" xfId="1" applyNumberFormat="1" applyFont="1" applyBorder="1"/>
    <xf numFmtId="164" fontId="3" fillId="0" borderId="0" xfId="0" applyNumberFormat="1" applyFont="1" applyAlignment="1">
      <alignment horizontal="right"/>
    </xf>
    <xf numFmtId="165" fontId="3" fillId="0" borderId="4" xfId="1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0" fontId="4" fillId="0" borderId="0" xfId="0" applyFont="1"/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/>
    <xf numFmtId="167" fontId="3" fillId="0" borderId="2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 wrapText="1"/>
    </xf>
    <xf numFmtId="165" fontId="3" fillId="0" borderId="1" xfId="1" applyNumberFormat="1" applyFont="1" applyBorder="1"/>
    <xf numFmtId="164" fontId="3" fillId="0" borderId="1" xfId="0" applyNumberFormat="1" applyFont="1" applyBorder="1"/>
    <xf numFmtId="1" fontId="3" fillId="0" borderId="0" xfId="0" applyNumberFormat="1" applyFont="1"/>
    <xf numFmtId="0" fontId="3" fillId="0" borderId="6" xfId="0" applyFont="1" applyBorder="1"/>
    <xf numFmtId="165" fontId="3" fillId="0" borderId="0" xfId="1" applyNumberFormat="1" applyFont="1" applyFill="1"/>
    <xf numFmtId="165" fontId="4" fillId="0" borderId="3" xfId="1" applyNumberFormat="1" applyFont="1" applyFill="1" applyBorder="1" applyAlignment="1">
      <alignment horizontal="right"/>
    </xf>
    <xf numFmtId="165" fontId="3" fillId="0" borderId="0" xfId="1" applyNumberFormat="1" applyFont="1" applyFill="1" applyBorder="1"/>
    <xf numFmtId="0" fontId="5" fillId="0" borderId="7" xfId="0" applyFont="1" applyBorder="1"/>
    <xf numFmtId="165" fontId="3" fillId="0" borderId="5" xfId="1" applyNumberFormat="1" applyFont="1" applyFill="1" applyBorder="1"/>
    <xf numFmtId="167" fontId="3" fillId="0" borderId="5" xfId="0" applyNumberFormat="1" applyFont="1" applyBorder="1"/>
    <xf numFmtId="0" fontId="3" fillId="0" borderId="5" xfId="0" applyFont="1" applyBorder="1"/>
    <xf numFmtId="165" fontId="3" fillId="0" borderId="8" xfId="0" applyNumberFormat="1" applyFont="1" applyBorder="1"/>
    <xf numFmtId="0" fontId="3" fillId="0" borderId="9" xfId="0" applyFont="1" applyBorder="1"/>
    <xf numFmtId="165" fontId="3" fillId="0" borderId="10" xfId="0" applyNumberFormat="1" applyFont="1" applyBorder="1"/>
    <xf numFmtId="0" fontId="3" fillId="0" borderId="11" xfId="0" applyFont="1" applyBorder="1"/>
    <xf numFmtId="165" fontId="3" fillId="0" borderId="2" xfId="1" applyNumberFormat="1" applyFont="1" applyFill="1" applyBorder="1"/>
    <xf numFmtId="165" fontId="3" fillId="0" borderId="12" xfId="0" applyNumberFormat="1" applyFont="1" applyBorder="1"/>
    <xf numFmtId="0" fontId="3" fillId="0" borderId="10" xfId="0" applyFont="1" applyBorder="1"/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8" xfId="0" applyFont="1" applyBorder="1"/>
    <xf numFmtId="44" fontId="3" fillId="0" borderId="0" xfId="1" applyFont="1" applyFill="1" applyBorder="1"/>
    <xf numFmtId="165" fontId="4" fillId="0" borderId="0" xfId="1" applyNumberFormat="1" applyFont="1"/>
    <xf numFmtId="165" fontId="6" fillId="0" borderId="0" xfId="1" applyNumberFormat="1" applyFont="1" applyFill="1" applyBorder="1"/>
    <xf numFmtId="165" fontId="6" fillId="0" borderId="1" xfId="1" applyNumberFormat="1" applyFont="1" applyBorder="1"/>
    <xf numFmtId="166" fontId="6" fillId="0" borderId="0" xfId="1" applyNumberFormat="1" applyFont="1" applyFill="1" applyBorder="1"/>
    <xf numFmtId="165" fontId="3" fillId="0" borderId="1" xfId="0" applyNumberFormat="1" applyFont="1" applyBorder="1" applyAlignment="1">
      <alignment horizontal="right"/>
    </xf>
    <xf numFmtId="165" fontId="3" fillId="0" borderId="0" xfId="1" applyNumberFormat="1" applyFont="1" applyBorder="1"/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/>
    <xf numFmtId="165" fontId="3" fillId="0" borderId="2" xfId="1" applyNumberFormat="1" applyFont="1" applyBorder="1"/>
    <xf numFmtId="165" fontId="3" fillId="0" borderId="2" xfId="0" applyNumberFormat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64" fontId="3" fillId="0" borderId="13" xfId="0" applyNumberFormat="1" applyFont="1" applyBorder="1"/>
    <xf numFmtId="165" fontId="3" fillId="0" borderId="13" xfId="1" applyNumberFormat="1" applyFont="1" applyBorder="1"/>
    <xf numFmtId="165" fontId="3" fillId="0" borderId="13" xfId="0" applyNumberFormat="1" applyFont="1" applyBorder="1" applyAlignment="1">
      <alignment horizontal="right"/>
    </xf>
    <xf numFmtId="0" fontId="3" fillId="0" borderId="14" xfId="0" applyFont="1" applyBorder="1"/>
    <xf numFmtId="0" fontId="3" fillId="0" borderId="14" xfId="0" applyFont="1" applyBorder="1" applyAlignment="1">
      <alignment horizontal="right"/>
    </xf>
    <xf numFmtId="165" fontId="3" fillId="0" borderId="14" xfId="1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2" xfId="0" applyNumberFormat="1" applyFont="1" applyBorder="1"/>
    <xf numFmtId="2" fontId="3" fillId="2" borderId="0" xfId="0" applyNumberFormat="1" applyFont="1" applyFill="1"/>
    <xf numFmtId="2" fontId="6" fillId="2" borderId="0" xfId="0" applyNumberFormat="1" applyFont="1" applyFill="1"/>
    <xf numFmtId="2" fontId="4" fillId="2" borderId="0" xfId="0" quotePrefix="1" applyNumberFormat="1" applyFont="1" applyFill="1" applyAlignment="1">
      <alignment horizontal="right"/>
    </xf>
    <xf numFmtId="2" fontId="3" fillId="2" borderId="1" xfId="0" applyNumberFormat="1" applyFont="1" applyFill="1" applyBorder="1"/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165" fontId="9" fillId="0" borderId="0" xfId="1" applyNumberFormat="1" applyFont="1" applyAlignment="1">
      <alignment horizontal="right" vertical="center" wrapText="1"/>
    </xf>
    <xf numFmtId="0" fontId="11" fillId="0" borderId="0" xfId="0" applyFont="1"/>
    <xf numFmtId="165" fontId="11" fillId="0" borderId="0" xfId="1" applyNumberFormat="1" applyFont="1"/>
    <xf numFmtId="0" fontId="10" fillId="0" borderId="16" xfId="0" applyFont="1" applyBorder="1"/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165" fontId="9" fillId="0" borderId="1" xfId="1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165" fontId="8" fillId="0" borderId="0" xfId="1" applyNumberFormat="1" applyFont="1"/>
    <xf numFmtId="0" fontId="3" fillId="0" borderId="9" xfId="0" applyFont="1" applyBorder="1" applyAlignment="1">
      <alignment horizontal="left"/>
    </xf>
    <xf numFmtId="165" fontId="12" fillId="0" borderId="0" xfId="1" applyNumberFormat="1" applyFont="1" applyFill="1" applyBorder="1"/>
    <xf numFmtId="0" fontId="4" fillId="0" borderId="17" xfId="0" applyFont="1" applyBorder="1"/>
    <xf numFmtId="0" fontId="3" fillId="0" borderId="4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5" xfId="0" applyFont="1" applyBorder="1" applyAlignment="1">
      <alignment horizontal="right"/>
    </xf>
    <xf numFmtId="164" fontId="3" fillId="0" borderId="5" xfId="0" applyNumberFormat="1" applyFont="1" applyBorder="1"/>
    <xf numFmtId="165" fontId="3" fillId="0" borderId="5" xfId="1" applyNumberFormat="1" applyFont="1" applyBorder="1"/>
    <xf numFmtId="0" fontId="3" fillId="0" borderId="10" xfId="0" applyFont="1" applyBorder="1" applyAlignment="1">
      <alignment horizontal="left"/>
    </xf>
    <xf numFmtId="0" fontId="3" fillId="0" borderId="10" xfId="0" quotePrefix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8" xfId="0" applyFont="1" applyBorder="1" applyAlignment="1">
      <alignment horizontal="center"/>
    </xf>
    <xf numFmtId="167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3" fillId="0" borderId="7" xfId="0" applyFont="1" applyBorder="1"/>
    <xf numFmtId="0" fontId="2" fillId="0" borderId="0" xfId="0" applyFont="1" applyBorder="1" applyAlignment="1">
      <alignment vertical="center"/>
    </xf>
    <xf numFmtId="165" fontId="3" fillId="0" borderId="9" xfId="1" applyNumberFormat="1" applyFont="1" applyFill="1" applyBorder="1"/>
    <xf numFmtId="0" fontId="3" fillId="0" borderId="12" xfId="0" applyFont="1" applyBorder="1"/>
    <xf numFmtId="0" fontId="5" fillId="0" borderId="19" xfId="0" applyFont="1" applyBorder="1"/>
    <xf numFmtId="0" fontId="3" fillId="0" borderId="20" xfId="0" applyFont="1" applyBorder="1"/>
    <xf numFmtId="0" fontId="5" fillId="0" borderId="21" xfId="0" applyFont="1" applyBorder="1" applyAlignment="1">
      <alignment horizontal="right"/>
    </xf>
    <xf numFmtId="0" fontId="5" fillId="0" borderId="21" xfId="0" applyFont="1" applyBorder="1" applyAlignment="1">
      <alignment horizontal="right" wrapText="1"/>
    </xf>
    <xf numFmtId="0" fontId="5" fillId="0" borderId="22" xfId="0" applyFont="1" applyBorder="1" applyAlignment="1">
      <alignment horizontal="right" wrapText="1"/>
    </xf>
    <xf numFmtId="0" fontId="5" fillId="0" borderId="23" xfId="0" applyFont="1" applyBorder="1" applyAlignment="1">
      <alignment horizontal="right" wrapText="1"/>
    </xf>
    <xf numFmtId="0" fontId="5" fillId="0" borderId="24" xfId="0" applyFont="1" applyBorder="1" applyAlignment="1">
      <alignment horizontal="right" wrapText="1"/>
    </xf>
    <xf numFmtId="165" fontId="7" fillId="0" borderId="6" xfId="1" applyNumberFormat="1" applyFont="1" applyFill="1" applyBorder="1"/>
    <xf numFmtId="165" fontId="7" fillId="0" borderId="25" xfId="1" applyNumberFormat="1" applyFont="1" applyFill="1" applyBorder="1"/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10" fillId="0" borderId="1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90919</xdr:colOff>
      <xdr:row>104</xdr:row>
      <xdr:rowOff>90920</xdr:rowOff>
    </xdr:from>
    <xdr:to>
      <xdr:col>9</xdr:col>
      <xdr:colOff>193840</xdr:colOff>
      <xdr:row>125</xdr:row>
      <xdr:rowOff>96693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36A33F-159C-FFE4-D10C-00A6FA562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8987" y="21327341"/>
          <a:ext cx="6282171" cy="4188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colwell/Downloads/2025-03-24%20VAUMC%20Clergy%20Salary%20Study%20Final%20Tables%20to%20be%20shared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0964586-26BF-4B6D-95FB-01D117C4B14D}">
  <we:reference id="wa200005271" version="2.5.5.0" store="en-US" storeType="OMEX"/>
  <we:alternateReferences>
    <we:reference id="wa200005271" version="2.5.5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 xmlns=""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C5DF-BF42-41C8-9222-B6C122EE77F1}">
  <sheetPr>
    <tabColor rgb="FFFFFF00"/>
  </sheetPr>
  <dimension ref="A1:G20"/>
  <sheetViews>
    <sheetView zoomScale="114" zoomScaleNormal="114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" defaultRowHeight="15"/>
  <cols>
    <col min="1" max="1" width="30.875" style="1" customWidth="1"/>
    <col min="2" max="2" width="7.125" style="1" customWidth="1"/>
    <col min="3" max="6" width="11.875" style="1" customWidth="1"/>
    <col min="7" max="7" width="14.25" style="1" customWidth="1"/>
    <col min="8" max="8" width="8.5" style="1" customWidth="1"/>
    <col min="9" max="16384" width="9" style="1"/>
  </cols>
  <sheetData>
    <row r="1" spans="1:7" ht="22.5" customHeight="1">
      <c r="A1" s="15" t="s">
        <v>123</v>
      </c>
    </row>
    <row r="2" spans="1:7" s="15" customFormat="1" ht="31.15" customHeight="1" thickBot="1">
      <c r="A2" s="22" t="s">
        <v>87</v>
      </c>
      <c r="B2" s="23" t="s">
        <v>43</v>
      </c>
      <c r="C2" s="23" t="s">
        <v>44</v>
      </c>
      <c r="D2" s="23" t="s">
        <v>45</v>
      </c>
      <c r="E2" s="23" t="s">
        <v>78</v>
      </c>
      <c r="F2" s="23" t="s">
        <v>46</v>
      </c>
      <c r="G2" s="25" t="s">
        <v>109</v>
      </c>
    </row>
    <row r="3" spans="1:7" ht="17.850000000000001" customHeight="1" thickTop="1">
      <c r="A3" s="1" t="s">
        <v>1</v>
      </c>
      <c r="B3" s="1">
        <v>413</v>
      </c>
      <c r="C3" s="3">
        <v>52.1646</v>
      </c>
      <c r="D3" s="1">
        <v>25</v>
      </c>
      <c r="E3" s="1">
        <v>54</v>
      </c>
      <c r="F3" s="1">
        <v>72</v>
      </c>
      <c r="G3" s="67">
        <v>9.0999999999999998E-2</v>
      </c>
    </row>
    <row r="4" spans="1:7" ht="17.850000000000001" customHeight="1">
      <c r="A4" s="1" t="s">
        <v>47</v>
      </c>
      <c r="B4" s="1">
        <v>413</v>
      </c>
      <c r="C4" s="3">
        <v>16.6998</v>
      </c>
      <c r="D4" s="1">
        <v>1</v>
      </c>
      <c r="E4" s="1">
        <v>15</v>
      </c>
      <c r="F4" s="1">
        <v>46</v>
      </c>
      <c r="G4" s="67">
        <v>0.42399999999999999</v>
      </c>
    </row>
    <row r="5" spans="1:7" ht="17.850000000000001" customHeight="1">
      <c r="A5" s="1" t="s">
        <v>48</v>
      </c>
      <c r="B5" s="1">
        <v>413</v>
      </c>
      <c r="C5" s="3">
        <v>4.7748200000000001</v>
      </c>
      <c r="D5" s="1">
        <v>1</v>
      </c>
      <c r="E5" s="1">
        <v>3</v>
      </c>
      <c r="F5" s="1">
        <v>33</v>
      </c>
      <c r="G5" s="67">
        <v>0.161</v>
      </c>
    </row>
    <row r="6" spans="1:7" ht="17.850000000000001" customHeight="1">
      <c r="A6" s="1" t="s">
        <v>91</v>
      </c>
      <c r="B6" s="1">
        <v>413</v>
      </c>
      <c r="C6" s="3">
        <v>3.1816</v>
      </c>
      <c r="D6" s="1">
        <v>0</v>
      </c>
      <c r="E6" s="1">
        <v>3</v>
      </c>
      <c r="F6" s="1">
        <v>11</v>
      </c>
      <c r="G6" s="67">
        <v>0.13500000000000001</v>
      </c>
    </row>
    <row r="7" spans="1:7" ht="17.850000000000001" customHeight="1">
      <c r="A7" s="1" t="s">
        <v>92</v>
      </c>
      <c r="B7" s="1">
        <v>413</v>
      </c>
      <c r="C7" s="3">
        <v>1.0363199999999999</v>
      </c>
      <c r="D7" s="1">
        <v>1</v>
      </c>
      <c r="E7" s="1">
        <v>1</v>
      </c>
      <c r="F7" s="1">
        <v>3</v>
      </c>
      <c r="G7" s="68">
        <v>-0.17299999999999999</v>
      </c>
    </row>
    <row r="8" spans="1:7" ht="17.850000000000001" customHeight="1">
      <c r="A8" s="1" t="s">
        <v>93</v>
      </c>
      <c r="B8" s="1">
        <v>413</v>
      </c>
      <c r="C8" s="3">
        <v>1.18886</v>
      </c>
      <c r="D8" s="1">
        <v>1</v>
      </c>
      <c r="E8" s="1">
        <v>1</v>
      </c>
      <c r="F8" s="1">
        <v>4</v>
      </c>
      <c r="G8" s="68">
        <v>-0.24</v>
      </c>
    </row>
    <row r="9" spans="1:7" ht="17.850000000000001" customHeight="1">
      <c r="A9" s="1" t="s">
        <v>90</v>
      </c>
      <c r="B9" s="1">
        <v>413</v>
      </c>
      <c r="C9" s="28">
        <v>122.91500000000001</v>
      </c>
      <c r="D9" s="1">
        <v>0</v>
      </c>
      <c r="E9" s="1">
        <v>76</v>
      </c>
      <c r="F9" s="1">
        <v>604</v>
      </c>
      <c r="G9" s="67">
        <v>0.46600000000000003</v>
      </c>
    </row>
    <row r="10" spans="1:7" ht="17.850000000000001" customHeight="1">
      <c r="A10" s="1" t="s">
        <v>133</v>
      </c>
      <c r="B10" s="1">
        <v>413</v>
      </c>
      <c r="C10" s="4">
        <v>68521.7</v>
      </c>
      <c r="D10" s="4">
        <v>0</v>
      </c>
      <c r="E10" s="4">
        <v>43644</v>
      </c>
      <c r="F10" s="4">
        <v>558264</v>
      </c>
      <c r="G10" s="67">
        <v>0.442</v>
      </c>
    </row>
    <row r="11" spans="1:7" ht="17.850000000000001" customHeight="1">
      <c r="A11" s="1" t="s">
        <v>134</v>
      </c>
      <c r="B11" s="1">
        <v>413</v>
      </c>
      <c r="C11" s="4">
        <v>65107.6</v>
      </c>
      <c r="D11" s="4">
        <v>0</v>
      </c>
      <c r="E11" s="4">
        <v>41892</v>
      </c>
      <c r="F11" s="4">
        <v>504456</v>
      </c>
      <c r="G11" s="67">
        <v>0.45100000000000001</v>
      </c>
    </row>
    <row r="12" spans="1:7" ht="17.850000000000001" customHeight="1">
      <c r="A12" s="1" t="s">
        <v>50</v>
      </c>
      <c r="B12" s="1">
        <v>413</v>
      </c>
      <c r="C12" s="4">
        <v>57288.6</v>
      </c>
      <c r="D12" s="4">
        <v>28000</v>
      </c>
      <c r="E12" s="4">
        <v>52500</v>
      </c>
      <c r="F12" s="4">
        <v>146101</v>
      </c>
      <c r="G12" s="67">
        <v>0.82899999999999996</v>
      </c>
    </row>
    <row r="13" spans="1:7" ht="17.850000000000001" customHeight="1">
      <c r="A13" s="1" t="s">
        <v>51</v>
      </c>
      <c r="B13" s="1">
        <v>413</v>
      </c>
      <c r="C13" s="4">
        <v>180.363</v>
      </c>
      <c r="D13" s="4">
        <v>0</v>
      </c>
      <c r="E13" s="4">
        <v>0</v>
      </c>
      <c r="F13" s="4">
        <v>18000</v>
      </c>
      <c r="G13" s="68">
        <v>-2.5000000000000001E-2</v>
      </c>
    </row>
    <row r="14" spans="1:7" ht="17.850000000000001" customHeight="1">
      <c r="A14" s="1" t="s">
        <v>52</v>
      </c>
      <c r="B14" s="1">
        <v>413</v>
      </c>
      <c r="C14" s="4">
        <v>14.2857</v>
      </c>
      <c r="D14" s="4">
        <v>0</v>
      </c>
      <c r="E14" s="4">
        <v>0</v>
      </c>
      <c r="F14" s="4">
        <v>2500</v>
      </c>
      <c r="G14" s="67">
        <v>-3.0000000000000001E-3</v>
      </c>
    </row>
    <row r="15" spans="1:7" ht="17.850000000000001" customHeight="1">
      <c r="A15" s="1" t="s">
        <v>53</v>
      </c>
      <c r="B15" s="1">
        <v>413</v>
      </c>
      <c r="C15" s="4">
        <v>3513.56</v>
      </c>
      <c r="D15" s="4">
        <v>0</v>
      </c>
      <c r="E15" s="4">
        <v>3000</v>
      </c>
      <c r="F15" s="4">
        <v>21000</v>
      </c>
      <c r="G15" s="67">
        <v>0.183</v>
      </c>
    </row>
    <row r="16" spans="1:7" ht="17.850000000000001" customHeight="1">
      <c r="A16" s="1" t="s">
        <v>54</v>
      </c>
      <c r="B16" s="1">
        <v>413</v>
      </c>
      <c r="C16" s="4">
        <v>10244.200000000001</v>
      </c>
      <c r="D16" s="4">
        <v>0</v>
      </c>
      <c r="E16" s="4">
        <v>0</v>
      </c>
      <c r="F16" s="4">
        <v>42600</v>
      </c>
      <c r="G16" s="67">
        <v>0.57799999999999996</v>
      </c>
    </row>
    <row r="17" spans="1:7" ht="17.850000000000001" customHeight="1">
      <c r="A17" s="15" t="s">
        <v>55</v>
      </c>
      <c r="B17" s="15">
        <v>413</v>
      </c>
      <c r="C17" s="48">
        <v>71259.199999999997</v>
      </c>
      <c r="D17" s="48">
        <v>33000</v>
      </c>
      <c r="E17" s="48">
        <v>68537</v>
      </c>
      <c r="F17" s="48">
        <v>151101</v>
      </c>
      <c r="G17" s="69" t="s">
        <v>127</v>
      </c>
    </row>
    <row r="18" spans="1:7" ht="17.850000000000001" customHeight="1">
      <c r="A18" s="1" t="s">
        <v>56</v>
      </c>
      <c r="B18" s="1">
        <v>405</v>
      </c>
      <c r="C18" s="4">
        <v>67934.8</v>
      </c>
      <c r="D18" s="4">
        <v>7404</v>
      </c>
      <c r="E18" s="4">
        <v>65000</v>
      </c>
      <c r="F18" s="4">
        <v>146160</v>
      </c>
      <c r="G18" s="67">
        <v>0.873</v>
      </c>
    </row>
    <row r="19" spans="1:7" ht="17.850000000000001" customHeight="1">
      <c r="A19" s="1" t="s">
        <v>57</v>
      </c>
      <c r="B19" s="1">
        <v>393</v>
      </c>
      <c r="C19" s="4">
        <v>63997.9</v>
      </c>
      <c r="D19" s="4">
        <v>4500</v>
      </c>
      <c r="E19" s="4">
        <v>60322</v>
      </c>
      <c r="F19" s="4">
        <v>138170</v>
      </c>
      <c r="G19" s="67">
        <v>0.74399999999999999</v>
      </c>
    </row>
    <row r="20" spans="1:7" ht="17.850000000000001" customHeight="1" thickBot="1">
      <c r="A20" s="21" t="s">
        <v>58</v>
      </c>
      <c r="B20" s="21">
        <v>405</v>
      </c>
      <c r="C20" s="26">
        <v>3511.59</v>
      </c>
      <c r="D20" s="50">
        <v>-23650</v>
      </c>
      <c r="E20" s="26">
        <v>1967</v>
      </c>
      <c r="F20" s="26">
        <v>48074</v>
      </c>
      <c r="G20" s="70">
        <v>0.17599999999999999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5BB3-F708-4F77-BEC0-48BABFB4EB9B}">
  <sheetPr>
    <tabColor rgb="FFFFFF00"/>
  </sheetPr>
  <dimension ref="A1:I135"/>
  <sheetViews>
    <sheetView zoomScale="110" zoomScaleNormal="110" workbookViewId="0">
      <pane ySplit="1" topLeftCell="A80" activePane="bottomLeft" state="frozen"/>
      <selection pane="bottomLeft" activeCell="A2" sqref="A2"/>
    </sheetView>
  </sheetViews>
  <sheetFormatPr defaultColWidth="9" defaultRowHeight="15"/>
  <cols>
    <col min="1" max="1" width="29.375" style="1" customWidth="1"/>
    <col min="2" max="2" width="6.875" style="2" customWidth="1"/>
    <col min="3" max="3" width="8.75" style="1" customWidth="1"/>
    <col min="4" max="7" width="11.5" style="1" customWidth="1"/>
    <col min="8" max="8" width="11.875" style="2" customWidth="1"/>
    <col min="9" max="9" width="12.375" style="1" customWidth="1"/>
    <col min="10" max="10" width="6.5" style="1" customWidth="1"/>
    <col min="11" max="16384" width="9" style="1"/>
  </cols>
  <sheetData>
    <row r="1" spans="1:9" ht="17.649999999999999" customHeight="1">
      <c r="A1" s="15" t="s">
        <v>155</v>
      </c>
    </row>
    <row r="2" spans="1:9" ht="16.5" thickBot="1">
      <c r="A2" s="5" t="s">
        <v>0</v>
      </c>
      <c r="B2" s="6" t="s">
        <v>43</v>
      </c>
      <c r="C2" s="6" t="s">
        <v>59</v>
      </c>
      <c r="D2" s="6" t="s">
        <v>44</v>
      </c>
      <c r="E2" s="6" t="s">
        <v>45</v>
      </c>
      <c r="F2" s="6" t="s">
        <v>78</v>
      </c>
      <c r="G2" s="6" t="s">
        <v>46</v>
      </c>
      <c r="H2" s="23" t="s">
        <v>110</v>
      </c>
      <c r="I2" s="22" t="s">
        <v>112</v>
      </c>
    </row>
    <row r="3" spans="1:9" ht="15.75" thickTop="1">
      <c r="A3" s="2" t="s">
        <v>25</v>
      </c>
      <c r="B3" s="2">
        <v>131</v>
      </c>
      <c r="C3" s="3">
        <v>31.719100000000001</v>
      </c>
      <c r="D3" s="4">
        <v>67674.399999999994</v>
      </c>
      <c r="E3" s="4">
        <v>35000</v>
      </c>
      <c r="F3" s="4">
        <v>65500</v>
      </c>
      <c r="G3" s="4">
        <v>127000</v>
      </c>
      <c r="H3" s="16">
        <f>D3-D4</f>
        <v>-5250</v>
      </c>
      <c r="I3" s="16">
        <f>F3-F4</f>
        <v>-4500</v>
      </c>
    </row>
    <row r="4" spans="1:9">
      <c r="A4" s="2" t="s">
        <v>10</v>
      </c>
      <c r="B4" s="2">
        <v>282</v>
      </c>
      <c r="C4" s="3">
        <v>68.280900000000003</v>
      </c>
      <c r="D4" s="4">
        <v>72924.399999999994</v>
      </c>
      <c r="E4" s="4">
        <v>33000</v>
      </c>
      <c r="F4" s="4">
        <v>70000</v>
      </c>
      <c r="G4" s="4">
        <v>151101</v>
      </c>
      <c r="H4" s="2" t="s">
        <v>60</v>
      </c>
      <c r="I4" s="2" t="s">
        <v>60</v>
      </c>
    </row>
    <row r="5" spans="1:9" ht="15.75" thickBot="1">
      <c r="A5" s="9"/>
      <c r="B5" s="9"/>
      <c r="C5" s="7"/>
      <c r="D5" s="11"/>
      <c r="E5" s="11"/>
      <c r="F5" s="11"/>
      <c r="G5" s="11"/>
      <c r="H5" s="9"/>
      <c r="I5" s="29"/>
    </row>
    <row r="6" spans="1:9" ht="30.75" thickBot="1">
      <c r="A6" s="90" t="s">
        <v>88</v>
      </c>
      <c r="B6" s="10" t="s">
        <v>43</v>
      </c>
      <c r="C6" s="10" t="s">
        <v>59</v>
      </c>
      <c r="D6" s="13" t="s">
        <v>44</v>
      </c>
      <c r="E6" s="13" t="s">
        <v>45</v>
      </c>
      <c r="F6" s="13" t="s">
        <v>78</v>
      </c>
      <c r="G6" s="13" t="s">
        <v>46</v>
      </c>
      <c r="H6" s="10" t="s">
        <v>110</v>
      </c>
      <c r="I6" s="8" t="s">
        <v>112</v>
      </c>
    </row>
    <row r="7" spans="1:9" ht="15.75" thickTop="1">
      <c r="A7" s="2" t="s">
        <v>61</v>
      </c>
      <c r="B7" s="2">
        <v>138</v>
      </c>
      <c r="C7" s="3">
        <v>33.414000000000001</v>
      </c>
      <c r="D7" s="4">
        <v>60593.4</v>
      </c>
      <c r="E7" s="4">
        <v>35000</v>
      </c>
      <c r="F7" s="4">
        <v>60262.5</v>
      </c>
      <c r="G7" s="4">
        <v>117439</v>
      </c>
      <c r="H7" s="2" t="s">
        <v>60</v>
      </c>
      <c r="I7" s="2" t="s">
        <v>60</v>
      </c>
    </row>
    <row r="8" spans="1:9">
      <c r="A8" s="2" t="s">
        <v>62</v>
      </c>
      <c r="B8" s="2">
        <v>146</v>
      </c>
      <c r="C8" s="3">
        <v>35.351100000000002</v>
      </c>
      <c r="D8" s="4">
        <v>71005.399999999994</v>
      </c>
      <c r="E8" s="4">
        <v>33000</v>
      </c>
      <c r="F8" s="4">
        <v>69243.600000000006</v>
      </c>
      <c r="G8" s="4">
        <v>127000</v>
      </c>
      <c r="H8" s="16">
        <f>D8-D$7</f>
        <v>10411.999999999993</v>
      </c>
      <c r="I8" s="16">
        <f>F8-F$7</f>
        <v>8981.1000000000058</v>
      </c>
    </row>
    <row r="9" spans="1:9">
      <c r="A9" s="2" t="s">
        <v>63</v>
      </c>
      <c r="B9" s="2">
        <v>129</v>
      </c>
      <c r="C9" s="3">
        <v>31.2349</v>
      </c>
      <c r="D9" s="4">
        <v>82956.2</v>
      </c>
      <c r="E9" s="4">
        <v>41900</v>
      </c>
      <c r="F9" s="4">
        <v>81897</v>
      </c>
      <c r="G9" s="4">
        <v>151101</v>
      </c>
      <c r="H9" s="16">
        <f>D9-D$7</f>
        <v>22362.799999999996</v>
      </c>
      <c r="I9" s="16">
        <f>F9-F$7</f>
        <v>21634.5</v>
      </c>
    </row>
    <row r="10" spans="1:9" ht="15.75" thickBot="1">
      <c r="A10" s="9"/>
      <c r="B10" s="9"/>
      <c r="C10" s="7"/>
      <c r="D10" s="11"/>
      <c r="E10" s="11"/>
      <c r="F10" s="11"/>
      <c r="G10" s="11"/>
      <c r="H10" s="9"/>
      <c r="I10" s="29"/>
    </row>
    <row r="11" spans="1:9" ht="15.75" thickBot="1">
      <c r="A11" s="8" t="s">
        <v>64</v>
      </c>
      <c r="B11" s="10" t="s">
        <v>43</v>
      </c>
      <c r="C11" s="10" t="s">
        <v>59</v>
      </c>
      <c r="D11" s="10" t="s">
        <v>44</v>
      </c>
      <c r="E11" s="10" t="s">
        <v>45</v>
      </c>
      <c r="F11" s="10" t="s">
        <v>78</v>
      </c>
      <c r="G11" s="10" t="s">
        <v>46</v>
      </c>
      <c r="H11" s="10" t="s">
        <v>110</v>
      </c>
      <c r="I11" s="8" t="s">
        <v>112</v>
      </c>
    </row>
    <row r="12" spans="1:9" ht="15.75" thickTop="1">
      <c r="A12" s="2" t="s">
        <v>16</v>
      </c>
      <c r="B12" s="2">
        <v>30</v>
      </c>
      <c r="C12" s="3">
        <v>7.2638999999999996</v>
      </c>
      <c r="D12" s="4">
        <v>71145.2</v>
      </c>
      <c r="E12" s="4">
        <v>39000</v>
      </c>
      <c r="F12" s="4">
        <v>70375</v>
      </c>
      <c r="G12" s="4">
        <v>132600</v>
      </c>
      <c r="H12" s="16">
        <f>D12-D$16</f>
        <v>-1070.5</v>
      </c>
      <c r="I12" s="16">
        <f>F12-F$16</f>
        <v>1838</v>
      </c>
    </row>
    <row r="13" spans="1:9">
      <c r="A13" s="2" t="s">
        <v>26</v>
      </c>
      <c r="B13" s="2">
        <v>68</v>
      </c>
      <c r="C13" s="3">
        <v>16.4649</v>
      </c>
      <c r="D13" s="4">
        <v>68629.600000000006</v>
      </c>
      <c r="E13" s="4">
        <v>40000</v>
      </c>
      <c r="F13" s="4">
        <v>68020</v>
      </c>
      <c r="G13" s="4">
        <v>126945</v>
      </c>
      <c r="H13" s="16">
        <f>D13-D$16</f>
        <v>-3586.0999999999913</v>
      </c>
      <c r="I13" s="16">
        <f>F13-F$16</f>
        <v>-517</v>
      </c>
    </row>
    <row r="14" spans="1:9">
      <c r="A14" s="2" t="s">
        <v>33</v>
      </c>
      <c r="B14" s="2">
        <v>5</v>
      </c>
      <c r="C14" s="3">
        <v>1.2107000000000001</v>
      </c>
      <c r="D14" s="4">
        <v>60460.4</v>
      </c>
      <c r="E14" s="4">
        <v>42500</v>
      </c>
      <c r="F14" s="4">
        <v>51456</v>
      </c>
      <c r="G14" s="4">
        <v>83346</v>
      </c>
      <c r="H14" s="16">
        <f>D14-D$16</f>
        <v>-11755.299999999996</v>
      </c>
      <c r="I14" s="16">
        <f>F14-F$16</f>
        <v>-17081</v>
      </c>
    </row>
    <row r="15" spans="1:9">
      <c r="A15" s="2" t="s">
        <v>39</v>
      </c>
      <c r="B15" s="2">
        <v>3</v>
      </c>
      <c r="C15" s="3">
        <v>0.72640000000000005</v>
      </c>
      <c r="D15" s="4">
        <v>52115.7</v>
      </c>
      <c r="E15" s="4">
        <v>39000</v>
      </c>
      <c r="F15" s="4">
        <v>45847</v>
      </c>
      <c r="G15" s="4">
        <v>71500</v>
      </c>
      <c r="H15" s="16">
        <f>D15-D$16</f>
        <v>-20100</v>
      </c>
      <c r="I15" s="16">
        <f>F15-F$16</f>
        <v>-22690</v>
      </c>
    </row>
    <row r="16" spans="1:9">
      <c r="A16" s="2" t="s">
        <v>11</v>
      </c>
      <c r="B16" s="2">
        <v>307</v>
      </c>
      <c r="C16" s="3">
        <v>74.334100000000007</v>
      </c>
      <c r="D16" s="4">
        <v>72215.7</v>
      </c>
      <c r="E16" s="4">
        <v>33000</v>
      </c>
      <c r="F16" s="4">
        <v>68537</v>
      </c>
      <c r="G16" s="4">
        <v>151101</v>
      </c>
      <c r="H16" s="2" t="s">
        <v>60</v>
      </c>
      <c r="I16" s="2" t="s">
        <v>60</v>
      </c>
    </row>
    <row r="17" spans="1:9" ht="15.75" thickBot="1">
      <c r="A17" s="9"/>
      <c r="B17" s="9"/>
      <c r="C17" s="7"/>
      <c r="D17" s="11"/>
      <c r="E17" s="11"/>
      <c r="F17" s="11"/>
      <c r="G17" s="11"/>
      <c r="H17" s="9"/>
      <c r="I17" s="29"/>
    </row>
    <row r="18" spans="1:9" ht="15.75" thickBot="1">
      <c r="A18" s="8" t="s">
        <v>65</v>
      </c>
      <c r="B18" s="10" t="s">
        <v>43</v>
      </c>
      <c r="C18" s="10" t="s">
        <v>59</v>
      </c>
      <c r="D18" s="10" t="s">
        <v>44</v>
      </c>
      <c r="E18" s="10" t="s">
        <v>45</v>
      </c>
      <c r="F18" s="10" t="s">
        <v>78</v>
      </c>
      <c r="G18" s="10" t="s">
        <v>46</v>
      </c>
      <c r="H18" s="6" t="s">
        <v>110</v>
      </c>
      <c r="I18" s="5" t="s">
        <v>112</v>
      </c>
    </row>
    <row r="19" spans="1:9" ht="15.75" thickTop="1">
      <c r="A19" s="2" t="s">
        <v>16</v>
      </c>
      <c r="B19" s="2">
        <v>30</v>
      </c>
      <c r="C19" s="3">
        <v>7.2638999999999996</v>
      </c>
      <c r="D19" s="4">
        <v>71145.2</v>
      </c>
      <c r="E19" s="4">
        <v>39000</v>
      </c>
      <c r="F19" s="4">
        <v>70375</v>
      </c>
      <c r="G19" s="4">
        <v>132600</v>
      </c>
      <c r="H19" s="16">
        <f>D19-D$16</f>
        <v>-1070.5</v>
      </c>
      <c r="I19" s="16">
        <f>F19-F$16</f>
        <v>1838</v>
      </c>
    </row>
    <row r="20" spans="1:9">
      <c r="A20" s="2" t="s">
        <v>26</v>
      </c>
      <c r="B20" s="2">
        <v>68</v>
      </c>
      <c r="C20" s="3">
        <v>16.4649</v>
      </c>
      <c r="D20" s="4">
        <v>68629.600000000006</v>
      </c>
      <c r="E20" s="4">
        <v>40000</v>
      </c>
      <c r="F20" s="4">
        <v>68020</v>
      </c>
      <c r="G20" s="4">
        <v>126945</v>
      </c>
      <c r="H20" s="16">
        <f>D20-D$16</f>
        <v>-3586.0999999999913</v>
      </c>
      <c r="I20" s="16">
        <f>F20-F$16</f>
        <v>-517</v>
      </c>
    </row>
    <row r="21" spans="1:9">
      <c r="A21" s="2" t="s">
        <v>34</v>
      </c>
      <c r="B21" s="2">
        <v>8</v>
      </c>
      <c r="C21" s="3">
        <v>1.9370000000000001</v>
      </c>
      <c r="D21" s="4">
        <v>57331.1</v>
      </c>
      <c r="E21" s="4">
        <v>39000</v>
      </c>
      <c r="F21" s="4">
        <v>50228</v>
      </c>
      <c r="G21" s="4">
        <v>83346</v>
      </c>
      <c r="H21" s="16">
        <f>D21-D$16</f>
        <v>-14884.599999999999</v>
      </c>
      <c r="I21" s="16">
        <f>F21-F$16</f>
        <v>-18309</v>
      </c>
    </row>
    <row r="22" spans="1:9">
      <c r="A22" s="2" t="s">
        <v>11</v>
      </c>
      <c r="B22" s="2">
        <v>307</v>
      </c>
      <c r="C22" s="3">
        <v>74.334100000000007</v>
      </c>
      <c r="D22" s="4">
        <v>72215.7</v>
      </c>
      <c r="E22" s="4">
        <v>33000</v>
      </c>
      <c r="F22" s="4">
        <v>68537</v>
      </c>
      <c r="G22" s="4">
        <v>151101</v>
      </c>
      <c r="H22" s="2" t="s">
        <v>60</v>
      </c>
      <c r="I22" s="2" t="s">
        <v>60</v>
      </c>
    </row>
    <row r="23" spans="1:9">
      <c r="A23" s="95"/>
      <c r="B23" s="95"/>
      <c r="C23" s="96"/>
      <c r="D23" s="97"/>
      <c r="E23" s="97"/>
      <c r="F23" s="97"/>
      <c r="G23" s="97"/>
      <c r="H23" s="95"/>
      <c r="I23" s="36"/>
    </row>
    <row r="24" spans="1:9" ht="15.75" thickBot="1">
      <c r="A24" s="5" t="s">
        <v>66</v>
      </c>
      <c r="B24" s="6" t="s">
        <v>43</v>
      </c>
      <c r="C24" s="6" t="s">
        <v>59</v>
      </c>
      <c r="D24" s="6" t="s">
        <v>44</v>
      </c>
      <c r="E24" s="6" t="s">
        <v>45</v>
      </c>
      <c r="F24" s="6" t="s">
        <v>78</v>
      </c>
      <c r="G24" s="6" t="s">
        <v>46</v>
      </c>
      <c r="H24" s="6" t="s">
        <v>110</v>
      </c>
      <c r="I24" s="5" t="s">
        <v>112</v>
      </c>
    </row>
    <row r="25" spans="1:9" ht="15.75" thickTop="1">
      <c r="A25" s="2" t="s">
        <v>15</v>
      </c>
      <c r="B25" s="2">
        <v>51</v>
      </c>
      <c r="C25" s="3">
        <v>12.348699999999999</v>
      </c>
      <c r="D25" s="4">
        <v>69365.7</v>
      </c>
      <c r="E25" s="4">
        <v>39000</v>
      </c>
      <c r="F25" s="4">
        <v>63500</v>
      </c>
      <c r="G25" s="4">
        <v>129357</v>
      </c>
      <c r="H25" s="16">
        <f>D25-D$29</f>
        <v>-16176.600000000006</v>
      </c>
      <c r="I25" s="16">
        <f>F25-F$29</f>
        <v>-16500</v>
      </c>
    </row>
    <row r="26" spans="1:9">
      <c r="A26" s="2" t="s">
        <v>21</v>
      </c>
      <c r="B26" s="2">
        <v>33</v>
      </c>
      <c r="C26" s="3">
        <v>7.9903000000000004</v>
      </c>
      <c r="D26" s="4">
        <v>58115.1</v>
      </c>
      <c r="E26" s="4">
        <v>39000</v>
      </c>
      <c r="F26" s="4">
        <v>53233</v>
      </c>
      <c r="G26" s="4">
        <v>87284</v>
      </c>
      <c r="H26" s="16">
        <f t="shared" ref="H26:H32" si="0">D26-D$29</f>
        <v>-27427.200000000004</v>
      </c>
      <c r="I26" s="16">
        <f>F26-F$29</f>
        <v>-26767</v>
      </c>
    </row>
    <row r="27" spans="1:9">
      <c r="A27" s="2" t="s">
        <v>27</v>
      </c>
      <c r="B27" s="2">
        <v>59</v>
      </c>
      <c r="C27" s="3">
        <v>14.2857</v>
      </c>
      <c r="D27" s="4">
        <v>65327.7</v>
      </c>
      <c r="E27" s="4">
        <v>39000</v>
      </c>
      <c r="F27" s="4">
        <v>65000</v>
      </c>
      <c r="G27" s="4">
        <v>117020</v>
      </c>
      <c r="H27" s="16">
        <f t="shared" si="0"/>
        <v>-20214.600000000006</v>
      </c>
      <c r="I27" s="16">
        <f>F27-F$29</f>
        <v>-15000</v>
      </c>
    </row>
    <row r="28" spans="1:9">
      <c r="A28" s="2" t="s">
        <v>32</v>
      </c>
      <c r="B28" s="2">
        <v>22</v>
      </c>
      <c r="C28" s="3">
        <v>5.3269000000000002</v>
      </c>
      <c r="D28" s="4">
        <v>64613.2</v>
      </c>
      <c r="E28" s="4">
        <v>35000</v>
      </c>
      <c r="F28" s="4">
        <v>61750</v>
      </c>
      <c r="G28" s="4">
        <v>113181</v>
      </c>
      <c r="H28" s="16">
        <f t="shared" si="0"/>
        <v>-20929.100000000006</v>
      </c>
      <c r="I28" s="16">
        <f>F28-F$29</f>
        <v>-18250</v>
      </c>
    </row>
    <row r="29" spans="1:9">
      <c r="A29" s="2" t="s">
        <v>18</v>
      </c>
      <c r="B29" s="2">
        <v>98</v>
      </c>
      <c r="C29" s="3">
        <v>23.7288</v>
      </c>
      <c r="D29" s="4">
        <v>85542.3</v>
      </c>
      <c r="E29" s="4">
        <v>40000</v>
      </c>
      <c r="F29" s="4">
        <v>80000</v>
      </c>
      <c r="G29" s="4">
        <v>151101</v>
      </c>
      <c r="H29" s="2" t="s">
        <v>60</v>
      </c>
      <c r="I29" s="2" t="s">
        <v>60</v>
      </c>
    </row>
    <row r="30" spans="1:9">
      <c r="A30" s="2" t="s">
        <v>24</v>
      </c>
      <c r="B30" s="2">
        <v>46</v>
      </c>
      <c r="C30" s="3">
        <v>11.138</v>
      </c>
      <c r="D30" s="4">
        <v>65050.8</v>
      </c>
      <c r="E30" s="4">
        <v>39000</v>
      </c>
      <c r="F30" s="4">
        <v>60979.4</v>
      </c>
      <c r="G30" s="4">
        <v>126945</v>
      </c>
      <c r="H30" s="16">
        <f t="shared" si="0"/>
        <v>-20491.5</v>
      </c>
      <c r="I30" s="16">
        <f>F30-F$29</f>
        <v>-19020.599999999999</v>
      </c>
    </row>
    <row r="31" spans="1:9">
      <c r="A31" s="2" t="s">
        <v>28</v>
      </c>
      <c r="B31" s="2">
        <v>64</v>
      </c>
      <c r="C31" s="3">
        <v>15.4964</v>
      </c>
      <c r="D31" s="4">
        <v>73957.5</v>
      </c>
      <c r="E31" s="4">
        <v>40518</v>
      </c>
      <c r="F31" s="4">
        <v>68768.5</v>
      </c>
      <c r="G31" s="4">
        <v>133000</v>
      </c>
      <c r="H31" s="16">
        <f t="shared" si="0"/>
        <v>-11584.800000000003</v>
      </c>
      <c r="I31" s="16">
        <f>F31-F$29</f>
        <v>-11231.5</v>
      </c>
    </row>
    <row r="32" spans="1:9">
      <c r="A32" s="2" t="s">
        <v>9</v>
      </c>
      <c r="B32" s="2">
        <v>40</v>
      </c>
      <c r="C32" s="3">
        <v>9.6852</v>
      </c>
      <c r="D32" s="4">
        <v>64750.1</v>
      </c>
      <c r="E32" s="4">
        <v>33000</v>
      </c>
      <c r="F32" s="4">
        <v>64420</v>
      </c>
      <c r="G32" s="4">
        <v>97775</v>
      </c>
      <c r="H32" s="16">
        <f t="shared" si="0"/>
        <v>-20792.200000000004</v>
      </c>
      <c r="I32" s="16">
        <f>F32-F$29</f>
        <v>-15580</v>
      </c>
    </row>
    <row r="33" spans="1:9" ht="15.75" thickBot="1">
      <c r="A33" s="9"/>
      <c r="B33" s="9"/>
      <c r="C33" s="7"/>
      <c r="D33" s="11"/>
      <c r="E33" s="11"/>
      <c r="F33" s="11"/>
      <c r="G33" s="11"/>
      <c r="H33" s="11"/>
      <c r="I33" s="11"/>
    </row>
    <row r="34" spans="1:9" ht="15.75" thickBot="1">
      <c r="A34" s="8" t="s">
        <v>6</v>
      </c>
      <c r="B34" s="10" t="s">
        <v>43</v>
      </c>
      <c r="C34" s="10" t="s">
        <v>59</v>
      </c>
      <c r="D34" s="13" t="s">
        <v>44</v>
      </c>
      <c r="E34" s="13" t="s">
        <v>45</v>
      </c>
      <c r="F34" s="13" t="s">
        <v>78</v>
      </c>
      <c r="G34" s="13" t="s">
        <v>46</v>
      </c>
      <c r="H34" s="6" t="s">
        <v>110</v>
      </c>
      <c r="I34" s="5" t="s">
        <v>112</v>
      </c>
    </row>
    <row r="35" spans="1:9" ht="15.75" thickTop="1">
      <c r="A35" s="2" t="s">
        <v>19</v>
      </c>
      <c r="B35" s="2">
        <v>98</v>
      </c>
      <c r="C35" s="3">
        <v>23.7288</v>
      </c>
      <c r="D35" s="4">
        <v>85542.3</v>
      </c>
      <c r="E35" s="4">
        <v>40000</v>
      </c>
      <c r="F35" s="4">
        <v>80000</v>
      </c>
      <c r="G35" s="4">
        <v>151101</v>
      </c>
      <c r="H35" s="16">
        <f>D35-D36</f>
        <v>18726.800000000003</v>
      </c>
      <c r="I35" s="16">
        <f>F35-F36</f>
        <v>16000</v>
      </c>
    </row>
    <row r="36" spans="1:9">
      <c r="A36" s="2" t="s">
        <v>13</v>
      </c>
      <c r="B36" s="2">
        <v>315</v>
      </c>
      <c r="C36" s="3">
        <v>76.271199999999993</v>
      </c>
      <c r="D36" s="4">
        <v>66815.5</v>
      </c>
      <c r="E36" s="4">
        <v>33000</v>
      </c>
      <c r="F36" s="4">
        <v>64000</v>
      </c>
      <c r="G36" s="4">
        <v>133000</v>
      </c>
      <c r="H36" s="16" t="s">
        <v>60</v>
      </c>
      <c r="I36" s="16" t="s">
        <v>60</v>
      </c>
    </row>
    <row r="37" spans="1:9" ht="15.75" thickBot="1">
      <c r="A37" s="9"/>
      <c r="B37" s="9"/>
      <c r="C37" s="7"/>
      <c r="D37" s="11"/>
      <c r="E37" s="11"/>
      <c r="F37" s="11"/>
      <c r="G37" s="11"/>
      <c r="H37" s="9"/>
      <c r="I37" s="9"/>
    </row>
    <row r="38" spans="1:9" ht="15.75" thickBot="1">
      <c r="A38" s="8" t="s">
        <v>5</v>
      </c>
      <c r="B38" s="10" t="s">
        <v>43</v>
      </c>
      <c r="C38" s="10" t="s">
        <v>59</v>
      </c>
      <c r="D38" s="10" t="s">
        <v>44</v>
      </c>
      <c r="E38" s="10" t="s">
        <v>45</v>
      </c>
      <c r="F38" s="10" t="s">
        <v>78</v>
      </c>
      <c r="G38" s="10" t="s">
        <v>46</v>
      </c>
      <c r="H38" s="10" t="s">
        <v>110</v>
      </c>
      <c r="I38" s="8" t="s">
        <v>112</v>
      </c>
    </row>
    <row r="39" spans="1:9" ht="15.75" thickTop="1">
      <c r="A39" s="2" t="s">
        <v>17</v>
      </c>
      <c r="B39" s="2">
        <v>36</v>
      </c>
      <c r="C39" s="3">
        <v>8.7166999999999994</v>
      </c>
      <c r="D39" s="4">
        <v>52670.6</v>
      </c>
      <c r="E39" s="4">
        <v>39000</v>
      </c>
      <c r="F39" s="4">
        <v>48999.5</v>
      </c>
      <c r="G39" s="4">
        <v>115000</v>
      </c>
      <c r="H39" s="16">
        <f>D39-D$43</f>
        <v>-13283.500000000007</v>
      </c>
      <c r="I39" s="16">
        <f>F39-F$43</f>
        <v>-16500.5</v>
      </c>
    </row>
    <row r="40" spans="1:9">
      <c r="A40" s="2" t="s">
        <v>40</v>
      </c>
      <c r="B40" s="2">
        <v>1</v>
      </c>
      <c r="C40" s="3">
        <v>0.24210000000000001</v>
      </c>
      <c r="D40" s="4">
        <v>54600</v>
      </c>
      <c r="E40" s="4">
        <v>54600</v>
      </c>
      <c r="F40" s="4">
        <v>54600</v>
      </c>
      <c r="G40" s="4">
        <v>54600</v>
      </c>
      <c r="H40" s="16">
        <f t="shared" ref="H40:H47" si="1">D40-D$43</f>
        <v>-11354.100000000006</v>
      </c>
      <c r="I40" s="16">
        <f>F40-F$43</f>
        <v>-10900</v>
      </c>
    </row>
    <row r="41" spans="1:9">
      <c r="A41" s="2" t="s">
        <v>38</v>
      </c>
      <c r="B41" s="2">
        <v>2</v>
      </c>
      <c r="C41" s="3">
        <v>0.48430000000000001</v>
      </c>
      <c r="D41" s="4">
        <v>59182.5</v>
      </c>
      <c r="E41" s="4">
        <v>58365</v>
      </c>
      <c r="F41" s="4">
        <v>59182.5</v>
      </c>
      <c r="G41" s="4">
        <v>60000</v>
      </c>
      <c r="H41" s="16">
        <f t="shared" si="1"/>
        <v>-6771.6000000000058</v>
      </c>
      <c r="I41" s="16">
        <f>F41-F$43</f>
        <v>-6317.5</v>
      </c>
    </row>
    <row r="42" spans="1:9">
      <c r="A42" s="2" t="s">
        <v>29</v>
      </c>
      <c r="B42" s="2">
        <v>1</v>
      </c>
      <c r="C42" s="3">
        <v>0.24210000000000001</v>
      </c>
      <c r="D42" s="4">
        <v>50900</v>
      </c>
      <c r="E42" s="4">
        <v>50900</v>
      </c>
      <c r="F42" s="4">
        <v>50900</v>
      </c>
      <c r="G42" s="4">
        <v>50900</v>
      </c>
      <c r="H42" s="16">
        <f t="shared" si="1"/>
        <v>-15054.100000000006</v>
      </c>
      <c r="I42" s="16">
        <f>F42-F$43</f>
        <v>-14600</v>
      </c>
    </row>
    <row r="43" spans="1:9">
      <c r="A43" s="2" t="s">
        <v>22</v>
      </c>
      <c r="B43" s="2">
        <v>120</v>
      </c>
      <c r="C43" s="3">
        <v>29.055700000000002</v>
      </c>
      <c r="D43" s="4">
        <v>65954.100000000006</v>
      </c>
      <c r="E43" s="4">
        <v>39000</v>
      </c>
      <c r="F43" s="4">
        <v>65500</v>
      </c>
      <c r="G43" s="4">
        <v>125000</v>
      </c>
      <c r="H43" s="2" t="s">
        <v>60</v>
      </c>
      <c r="I43" s="2" t="s">
        <v>60</v>
      </c>
    </row>
    <row r="44" spans="1:9">
      <c r="A44" s="2" t="s">
        <v>37</v>
      </c>
      <c r="B44" s="2">
        <v>2</v>
      </c>
      <c r="C44" s="3">
        <v>0.48430000000000001</v>
      </c>
      <c r="D44" s="4">
        <v>96703</v>
      </c>
      <c r="E44" s="4">
        <v>76386</v>
      </c>
      <c r="F44" s="4">
        <v>96703</v>
      </c>
      <c r="G44" s="4">
        <v>117020</v>
      </c>
      <c r="H44" s="16">
        <f t="shared" si="1"/>
        <v>30748.899999999994</v>
      </c>
      <c r="I44" s="16">
        <f>F44-F$43</f>
        <v>31203</v>
      </c>
    </row>
    <row r="45" spans="1:9">
      <c r="A45" s="2" t="s">
        <v>36</v>
      </c>
      <c r="B45" s="2">
        <v>4</v>
      </c>
      <c r="C45" s="3">
        <v>0.96850000000000003</v>
      </c>
      <c r="D45" s="4">
        <v>60275</v>
      </c>
      <c r="E45" s="4">
        <v>43500</v>
      </c>
      <c r="F45" s="4">
        <v>56300</v>
      </c>
      <c r="G45" s="4">
        <v>85000</v>
      </c>
      <c r="H45" s="16">
        <f t="shared" si="1"/>
        <v>-5679.1000000000058</v>
      </c>
      <c r="I45" s="16">
        <f>F45-F$43</f>
        <v>-9200</v>
      </c>
    </row>
    <row r="46" spans="1:9">
      <c r="A46" s="2" t="s">
        <v>30</v>
      </c>
      <c r="B46" s="2">
        <v>26</v>
      </c>
      <c r="C46" s="3">
        <v>6.2953999999999999</v>
      </c>
      <c r="D46" s="4">
        <v>54398.8</v>
      </c>
      <c r="E46" s="4">
        <v>35000</v>
      </c>
      <c r="F46" s="4">
        <v>48000</v>
      </c>
      <c r="G46" s="4">
        <v>80000</v>
      </c>
      <c r="H46" s="16">
        <f t="shared" si="1"/>
        <v>-11555.300000000003</v>
      </c>
      <c r="I46" s="16">
        <f>F46-F$43</f>
        <v>-17500</v>
      </c>
    </row>
    <row r="47" spans="1:9">
      <c r="A47" s="2" t="s">
        <v>67</v>
      </c>
      <c r="B47" s="2">
        <v>221</v>
      </c>
      <c r="C47" s="12">
        <v>53.510899999999999</v>
      </c>
      <c r="D47" s="4">
        <v>79396.7</v>
      </c>
      <c r="E47" s="4">
        <v>33000</v>
      </c>
      <c r="F47" s="4">
        <v>76600</v>
      </c>
      <c r="G47" s="4">
        <v>151101</v>
      </c>
      <c r="H47" s="16">
        <f t="shared" si="1"/>
        <v>13442.599999999991</v>
      </c>
      <c r="I47" s="16">
        <f>F47-F$43</f>
        <v>11100</v>
      </c>
    </row>
    <row r="48" spans="1:9">
      <c r="A48" s="95"/>
      <c r="B48" s="95"/>
      <c r="C48" s="96"/>
      <c r="D48" s="97"/>
      <c r="E48" s="97"/>
      <c r="F48" s="97"/>
      <c r="G48" s="97"/>
      <c r="H48" s="95"/>
      <c r="I48" s="95"/>
    </row>
    <row r="49" spans="1:9" ht="15.75" thickBot="1">
      <c r="A49" s="5" t="s">
        <v>69</v>
      </c>
      <c r="B49" s="6" t="s">
        <v>43</v>
      </c>
      <c r="C49" s="6" t="s">
        <v>59</v>
      </c>
      <c r="D49" s="14" t="s">
        <v>44</v>
      </c>
      <c r="E49" s="14" t="s">
        <v>45</v>
      </c>
      <c r="F49" s="14" t="s">
        <v>78</v>
      </c>
      <c r="G49" s="14" t="s">
        <v>46</v>
      </c>
      <c r="H49" s="6" t="s">
        <v>110</v>
      </c>
      <c r="I49" s="5" t="s">
        <v>112</v>
      </c>
    </row>
    <row r="50" spans="1:9" ht="15.75" thickTop="1">
      <c r="A50" s="2" t="s">
        <v>35</v>
      </c>
      <c r="B50" s="2">
        <v>2</v>
      </c>
      <c r="C50" s="3">
        <v>0.48430000000000001</v>
      </c>
      <c r="D50" s="4">
        <v>59174</v>
      </c>
      <c r="E50" s="4">
        <v>50348</v>
      </c>
      <c r="F50" s="4">
        <v>59174</v>
      </c>
      <c r="G50" s="4">
        <v>68000</v>
      </c>
      <c r="H50" s="16">
        <f>D50-D$53</f>
        <v>-2793.9000000000015</v>
      </c>
      <c r="I50" s="16">
        <f>F50-F$53</f>
        <v>-5226</v>
      </c>
    </row>
    <row r="51" spans="1:9">
      <c r="A51" s="2" t="s">
        <v>8</v>
      </c>
      <c r="B51" s="2">
        <v>264</v>
      </c>
      <c r="C51" s="3">
        <v>63.922499999999999</v>
      </c>
      <c r="D51" s="4">
        <v>79783.7</v>
      </c>
      <c r="E51" s="4">
        <v>33000</v>
      </c>
      <c r="F51" s="4">
        <v>77536.800000000003</v>
      </c>
      <c r="G51" s="4">
        <v>151101</v>
      </c>
      <c r="H51" s="16">
        <f t="shared" ref="H51:H52" si="2">D51-D$53</f>
        <v>17815.799999999996</v>
      </c>
      <c r="I51" s="16">
        <f>F51-F$53</f>
        <v>13136.800000000003</v>
      </c>
    </row>
    <row r="52" spans="1:9">
      <c r="A52" s="2" t="s">
        <v>14</v>
      </c>
      <c r="B52" s="2">
        <v>107</v>
      </c>
      <c r="C52" s="3">
        <v>25.908000000000001</v>
      </c>
      <c r="D52" s="4">
        <v>53926</v>
      </c>
      <c r="E52" s="4">
        <v>35000</v>
      </c>
      <c r="F52" s="4">
        <v>50000</v>
      </c>
      <c r="G52" s="4">
        <v>115000</v>
      </c>
      <c r="H52" s="16">
        <f t="shared" si="2"/>
        <v>-8041.9000000000015</v>
      </c>
      <c r="I52" s="16">
        <f>F52-F$53</f>
        <v>-14400</v>
      </c>
    </row>
    <row r="53" spans="1:9">
      <c r="A53" s="2" t="s">
        <v>20</v>
      </c>
      <c r="B53" s="2">
        <v>40</v>
      </c>
      <c r="C53" s="3">
        <v>9.6852</v>
      </c>
      <c r="D53" s="4">
        <v>61967.9</v>
      </c>
      <c r="E53" s="4">
        <v>40000</v>
      </c>
      <c r="F53" s="4">
        <v>64400</v>
      </c>
      <c r="G53" s="4">
        <v>92250</v>
      </c>
      <c r="H53" s="2" t="s">
        <v>60</v>
      </c>
      <c r="I53" s="2" t="s">
        <v>60</v>
      </c>
    </row>
    <row r="54" spans="1:9" ht="15.75" thickBot="1">
      <c r="A54" s="9"/>
      <c r="B54" s="9"/>
      <c r="C54" s="7"/>
      <c r="D54" s="11"/>
      <c r="E54" s="11"/>
      <c r="F54" s="11"/>
      <c r="G54" s="11"/>
      <c r="H54" s="9"/>
      <c r="I54" s="9"/>
    </row>
    <row r="55" spans="1:9" ht="15.75" thickBot="1">
      <c r="A55" s="8" t="s">
        <v>111</v>
      </c>
      <c r="B55" s="10" t="s">
        <v>43</v>
      </c>
      <c r="C55" s="10" t="s">
        <v>59</v>
      </c>
      <c r="D55" s="13" t="s">
        <v>44</v>
      </c>
      <c r="E55" s="13" t="s">
        <v>45</v>
      </c>
      <c r="F55" s="13" t="s">
        <v>78</v>
      </c>
      <c r="G55" s="13" t="s">
        <v>46</v>
      </c>
      <c r="H55" s="10" t="s">
        <v>110</v>
      </c>
      <c r="I55" s="8" t="s">
        <v>112</v>
      </c>
    </row>
    <row r="56" spans="1:9" ht="15.75" thickTop="1">
      <c r="A56" s="2" t="s">
        <v>23</v>
      </c>
      <c r="B56" s="2">
        <v>42</v>
      </c>
      <c r="C56" s="3">
        <v>10.169499999999999</v>
      </c>
      <c r="D56" s="4">
        <v>61834.8</v>
      </c>
      <c r="E56" s="4">
        <v>40000</v>
      </c>
      <c r="F56" s="4">
        <v>64400</v>
      </c>
      <c r="G56" s="4">
        <v>92250</v>
      </c>
      <c r="H56" s="2" t="s">
        <v>60</v>
      </c>
      <c r="I56" s="2" t="s">
        <v>60</v>
      </c>
    </row>
    <row r="57" spans="1:9">
      <c r="A57" s="2" t="s">
        <v>8</v>
      </c>
      <c r="B57" s="2">
        <v>264</v>
      </c>
      <c r="C57" s="3">
        <v>63.922499999999999</v>
      </c>
      <c r="D57" s="4">
        <v>79783.7</v>
      </c>
      <c r="E57" s="4">
        <v>33000</v>
      </c>
      <c r="F57" s="4">
        <v>77536.800000000003</v>
      </c>
      <c r="G57" s="4">
        <v>151101</v>
      </c>
      <c r="H57" s="16">
        <f>D57-D$56</f>
        <v>17948.899999999994</v>
      </c>
      <c r="I57" s="16">
        <f>F57-F$56</f>
        <v>13136.800000000003</v>
      </c>
    </row>
    <row r="58" spans="1:9">
      <c r="A58" s="54" t="s">
        <v>14</v>
      </c>
      <c r="B58" s="54">
        <v>107</v>
      </c>
      <c r="C58" s="55">
        <v>25.908000000000001</v>
      </c>
      <c r="D58" s="56">
        <v>53926</v>
      </c>
      <c r="E58" s="56">
        <v>35000</v>
      </c>
      <c r="F58" s="56">
        <v>50000</v>
      </c>
      <c r="G58" s="56">
        <v>115000</v>
      </c>
      <c r="H58" s="57">
        <f>D58-D$56</f>
        <v>-7908.8000000000029</v>
      </c>
      <c r="I58" s="57">
        <f>F58-F$56</f>
        <v>-14400</v>
      </c>
    </row>
    <row r="59" spans="1:9" ht="15.75" thickBot="1">
      <c r="A59" s="2"/>
      <c r="C59" s="3"/>
      <c r="D59" s="4"/>
      <c r="E59" s="4"/>
      <c r="F59" s="4"/>
      <c r="G59" s="4"/>
      <c r="H59" s="16"/>
      <c r="I59" s="16"/>
    </row>
    <row r="60" spans="1:9" ht="15.75" thickBot="1">
      <c r="A60" s="62" t="s">
        <v>3</v>
      </c>
      <c r="B60" s="63" t="s">
        <v>43</v>
      </c>
      <c r="C60" s="63" t="s">
        <v>59</v>
      </c>
      <c r="D60" s="64" t="s">
        <v>44</v>
      </c>
      <c r="E60" s="64" t="s">
        <v>45</v>
      </c>
      <c r="F60" s="64" t="s">
        <v>78</v>
      </c>
      <c r="G60" s="64" t="s">
        <v>46</v>
      </c>
      <c r="H60" s="63" t="s">
        <v>110</v>
      </c>
      <c r="I60" s="62" t="s">
        <v>112</v>
      </c>
    </row>
    <row r="61" spans="1:9" ht="15.75" thickTop="1">
      <c r="A61" s="2" t="s">
        <v>31</v>
      </c>
      <c r="B61" s="2">
        <v>38</v>
      </c>
      <c r="C61" s="3">
        <v>9.2010000000000005</v>
      </c>
      <c r="D61" s="4">
        <v>70507.899999999994</v>
      </c>
      <c r="E61" s="4">
        <v>39000</v>
      </c>
      <c r="F61" s="4">
        <v>70000</v>
      </c>
      <c r="G61" s="4">
        <v>115869</v>
      </c>
      <c r="H61" s="2" t="s">
        <v>60</v>
      </c>
      <c r="I61" s="2" t="s">
        <v>60</v>
      </c>
    </row>
    <row r="62" spans="1:9">
      <c r="A62" s="2" t="s">
        <v>12</v>
      </c>
      <c r="B62" s="2">
        <v>375</v>
      </c>
      <c r="C62" s="3">
        <v>90.799000000000007</v>
      </c>
      <c r="D62" s="4">
        <v>71335.3</v>
      </c>
      <c r="E62" s="4">
        <v>33000</v>
      </c>
      <c r="F62" s="4">
        <v>68000</v>
      </c>
      <c r="G62" s="4">
        <v>151101</v>
      </c>
      <c r="H62" s="16">
        <f>D62-D61</f>
        <v>827.40000000000873</v>
      </c>
      <c r="I62" s="16">
        <f>F62-F61</f>
        <v>-2000</v>
      </c>
    </row>
    <row r="63" spans="1:9" ht="15.75" thickBot="1">
      <c r="A63" s="9"/>
      <c r="B63" s="9"/>
      <c r="C63" s="7"/>
      <c r="D63" s="11"/>
      <c r="E63" s="11"/>
      <c r="F63" s="11"/>
      <c r="G63" s="11"/>
      <c r="H63" s="9"/>
      <c r="I63" s="9"/>
    </row>
    <row r="64" spans="1:9" ht="15.75" thickBot="1">
      <c r="A64" s="8" t="s">
        <v>89</v>
      </c>
      <c r="B64" s="10" t="s">
        <v>43</v>
      </c>
      <c r="C64" s="10" t="s">
        <v>59</v>
      </c>
      <c r="D64" s="13" t="s">
        <v>44</v>
      </c>
      <c r="E64" s="13" t="s">
        <v>45</v>
      </c>
      <c r="F64" s="13" t="s">
        <v>78</v>
      </c>
      <c r="G64" s="13" t="s">
        <v>46</v>
      </c>
      <c r="H64" s="10" t="s">
        <v>110</v>
      </c>
      <c r="I64" s="8" t="s">
        <v>112</v>
      </c>
    </row>
    <row r="65" spans="1:9" ht="15.75" thickTop="1">
      <c r="A65" s="2" t="s">
        <v>70</v>
      </c>
      <c r="B65" s="2">
        <v>381</v>
      </c>
      <c r="C65" s="3">
        <v>92.251800000000003</v>
      </c>
      <c r="D65" s="4">
        <v>70847.399999999994</v>
      </c>
      <c r="E65" s="4">
        <v>33000</v>
      </c>
      <c r="F65" s="4">
        <v>68000</v>
      </c>
      <c r="G65" s="4">
        <v>151101</v>
      </c>
      <c r="H65" s="2" t="s">
        <v>60</v>
      </c>
      <c r="I65" s="2" t="s">
        <v>60</v>
      </c>
    </row>
    <row r="66" spans="1:9">
      <c r="A66" s="2" t="s">
        <v>71</v>
      </c>
      <c r="B66" s="2">
        <v>32</v>
      </c>
      <c r="C66" s="3">
        <v>7.7481999999999998</v>
      </c>
      <c r="D66" s="4">
        <v>76161.100000000006</v>
      </c>
      <c r="E66" s="4">
        <v>39000</v>
      </c>
      <c r="F66" s="4">
        <v>78151.600000000006</v>
      </c>
      <c r="G66" s="4">
        <v>125841</v>
      </c>
      <c r="H66" s="16">
        <f>D66-D65</f>
        <v>5313.7000000000116</v>
      </c>
      <c r="I66" s="16">
        <f>F66-F65</f>
        <v>10151.600000000006</v>
      </c>
    </row>
    <row r="67" spans="1:9" ht="15.75" thickBot="1">
      <c r="A67" s="9"/>
      <c r="B67" s="9"/>
      <c r="C67" s="7"/>
      <c r="D67" s="11"/>
      <c r="E67" s="11"/>
      <c r="F67" s="11"/>
      <c r="G67" s="11"/>
      <c r="H67" s="9"/>
      <c r="I67" s="9"/>
    </row>
    <row r="68" spans="1:9" ht="15.75" thickBot="1">
      <c r="A68" s="8" t="s">
        <v>72</v>
      </c>
      <c r="B68" s="10" t="s">
        <v>43</v>
      </c>
      <c r="C68" s="10" t="s">
        <v>59</v>
      </c>
      <c r="D68" s="13" t="s">
        <v>44</v>
      </c>
      <c r="E68" s="13" t="s">
        <v>45</v>
      </c>
      <c r="F68" s="13" t="s">
        <v>78</v>
      </c>
      <c r="G68" s="13" t="s">
        <v>46</v>
      </c>
      <c r="H68" s="10" t="s">
        <v>110</v>
      </c>
      <c r="I68" s="10" t="s">
        <v>110</v>
      </c>
    </row>
    <row r="69" spans="1:9" ht="15.75" thickTop="1">
      <c r="A69" s="2" t="s">
        <v>70</v>
      </c>
      <c r="B69" s="2">
        <v>215</v>
      </c>
      <c r="C69" s="3">
        <v>52.058100000000003</v>
      </c>
      <c r="D69" s="4">
        <v>79627.3</v>
      </c>
      <c r="E69" s="4">
        <v>35000</v>
      </c>
      <c r="F69" s="4">
        <v>76600</v>
      </c>
      <c r="G69" s="4">
        <v>138000</v>
      </c>
      <c r="H69" s="2" t="s">
        <v>60</v>
      </c>
      <c r="I69" s="2" t="s">
        <v>60</v>
      </c>
    </row>
    <row r="70" spans="1:9">
      <c r="A70" s="2" t="s">
        <v>71</v>
      </c>
      <c r="B70" s="2">
        <v>198</v>
      </c>
      <c r="C70" s="3">
        <v>47.941899999999997</v>
      </c>
      <c r="D70" s="4">
        <v>62172.5</v>
      </c>
      <c r="E70" s="4">
        <v>33000</v>
      </c>
      <c r="F70" s="4">
        <v>57262.5</v>
      </c>
      <c r="G70" s="4">
        <v>151101</v>
      </c>
      <c r="H70" s="16">
        <f>D70-D69</f>
        <v>-17454.800000000003</v>
      </c>
      <c r="I70" s="16">
        <f>F70-F69</f>
        <v>-19337.5</v>
      </c>
    </row>
    <row r="71" spans="1:9" ht="15.75" thickBot="1">
      <c r="A71" s="9"/>
      <c r="B71" s="9"/>
      <c r="C71" s="7"/>
      <c r="D71" s="11"/>
      <c r="E71" s="11"/>
      <c r="F71" s="11"/>
      <c r="G71" s="11"/>
      <c r="H71" s="9"/>
      <c r="I71" s="9"/>
    </row>
    <row r="72" spans="1:9" ht="15.75" thickBot="1">
      <c r="A72" s="8" t="s">
        <v>129</v>
      </c>
      <c r="B72" s="10" t="s">
        <v>43</v>
      </c>
      <c r="C72" s="10" t="s">
        <v>59</v>
      </c>
      <c r="D72" s="13" t="s">
        <v>44</v>
      </c>
      <c r="E72" s="13" t="s">
        <v>45</v>
      </c>
      <c r="F72" s="13" t="s">
        <v>78</v>
      </c>
      <c r="G72" s="13" t="s">
        <v>46</v>
      </c>
      <c r="H72" s="10" t="s">
        <v>110</v>
      </c>
      <c r="I72" s="21" t="s">
        <v>112</v>
      </c>
    </row>
    <row r="73" spans="1:9" ht="15.75" thickTop="1">
      <c r="A73" s="2" t="s">
        <v>70</v>
      </c>
      <c r="B73" s="2">
        <v>336</v>
      </c>
      <c r="C73" s="3">
        <v>81.355900000000005</v>
      </c>
      <c r="D73" s="4">
        <v>72565.8</v>
      </c>
      <c r="E73" s="4">
        <v>33000</v>
      </c>
      <c r="F73" s="4">
        <v>69749</v>
      </c>
      <c r="G73" s="4">
        <v>151101</v>
      </c>
      <c r="H73" s="2" t="s">
        <v>60</v>
      </c>
      <c r="I73" s="2" t="s">
        <v>60</v>
      </c>
    </row>
    <row r="74" spans="1:9">
      <c r="A74" s="2" t="s">
        <v>71</v>
      </c>
      <c r="B74" s="2">
        <v>77</v>
      </c>
      <c r="C74" s="3">
        <v>18.644100000000002</v>
      </c>
      <c r="D74" s="4">
        <v>65557.399999999994</v>
      </c>
      <c r="E74" s="4">
        <v>35000</v>
      </c>
      <c r="F74" s="4">
        <v>65500</v>
      </c>
      <c r="G74" s="4">
        <v>129200</v>
      </c>
      <c r="H74" s="16">
        <f>D74-D73</f>
        <v>-7008.4000000000087</v>
      </c>
      <c r="I74" s="16">
        <f>F74-F73</f>
        <v>-4249</v>
      </c>
    </row>
    <row r="75" spans="1:9">
      <c r="A75" s="95"/>
      <c r="B75" s="95"/>
      <c r="C75" s="96"/>
      <c r="D75" s="97"/>
      <c r="E75" s="97"/>
      <c r="F75" s="97"/>
      <c r="G75" s="97"/>
      <c r="H75" s="95"/>
      <c r="I75" s="95"/>
    </row>
    <row r="76" spans="1:9" ht="15.75" thickBot="1">
      <c r="A76" s="5" t="s">
        <v>130</v>
      </c>
      <c r="B76" s="6" t="s">
        <v>43</v>
      </c>
      <c r="C76" s="6" t="s">
        <v>59</v>
      </c>
      <c r="D76" s="14" t="s">
        <v>44</v>
      </c>
      <c r="E76" s="14" t="s">
        <v>45</v>
      </c>
      <c r="F76" s="14" t="s">
        <v>78</v>
      </c>
      <c r="G76" s="14" t="s">
        <v>46</v>
      </c>
      <c r="H76" s="6" t="s">
        <v>110</v>
      </c>
      <c r="I76" s="5" t="s">
        <v>112</v>
      </c>
    </row>
    <row r="77" spans="1:9" ht="15.75" thickTop="1">
      <c r="A77" s="2" t="s">
        <v>70</v>
      </c>
      <c r="B77" s="2">
        <v>405</v>
      </c>
      <c r="C77" s="3">
        <v>98.063000000000002</v>
      </c>
      <c r="D77" s="4">
        <v>71446.399999999994</v>
      </c>
      <c r="E77" s="4">
        <v>33000</v>
      </c>
      <c r="F77" s="4">
        <v>68800</v>
      </c>
      <c r="G77" s="4">
        <v>151101</v>
      </c>
      <c r="H77" s="2" t="s">
        <v>60</v>
      </c>
      <c r="I77" s="2" t="s">
        <v>60</v>
      </c>
    </row>
    <row r="78" spans="1:9" ht="15.75" thickBot="1">
      <c r="A78" s="20" t="s">
        <v>71</v>
      </c>
      <c r="B78" s="20">
        <v>8</v>
      </c>
      <c r="C78" s="27">
        <v>1.9370000000000001</v>
      </c>
      <c r="D78" s="26">
        <v>61781.8</v>
      </c>
      <c r="E78" s="26">
        <v>39000</v>
      </c>
      <c r="F78" s="26">
        <v>65727.3</v>
      </c>
      <c r="G78" s="26">
        <v>75000</v>
      </c>
      <c r="H78" s="52">
        <f>D78-D$77</f>
        <v>-9664.5999999999913</v>
      </c>
      <c r="I78" s="52">
        <f>F78-F$77</f>
        <v>-3072.6999999999971</v>
      </c>
    </row>
    <row r="79" spans="1:9" ht="15.75" thickBot="1">
      <c r="A79" s="2"/>
      <c r="C79" s="3"/>
      <c r="D79" s="53"/>
      <c r="E79" s="53"/>
      <c r="F79" s="53"/>
      <c r="G79" s="53"/>
      <c r="H79" s="16"/>
      <c r="I79" s="16"/>
    </row>
    <row r="80" spans="1:9" ht="15.75" thickBot="1">
      <c r="A80" s="62" t="s">
        <v>128</v>
      </c>
      <c r="B80" s="63" t="s">
        <v>43</v>
      </c>
      <c r="C80" s="63" t="s">
        <v>59</v>
      </c>
      <c r="D80" s="64" t="s">
        <v>44</v>
      </c>
      <c r="E80" s="64" t="s">
        <v>45</v>
      </c>
      <c r="F80" s="64" t="s">
        <v>78</v>
      </c>
      <c r="G80" s="64" t="s">
        <v>46</v>
      </c>
      <c r="H80" s="63" t="s">
        <v>110</v>
      </c>
      <c r="I80" s="62" t="s">
        <v>112</v>
      </c>
    </row>
    <row r="81" spans="1:9" ht="15.75" thickTop="1">
      <c r="A81" s="2" t="s">
        <v>70</v>
      </c>
      <c r="B81" s="2">
        <v>344</v>
      </c>
      <c r="C81" s="3">
        <v>83.293000000000006</v>
      </c>
      <c r="D81" s="4">
        <v>72315</v>
      </c>
      <c r="E81" s="4">
        <v>33000</v>
      </c>
      <c r="F81" s="4">
        <v>69693.600000000006</v>
      </c>
      <c r="G81" s="4">
        <v>151101</v>
      </c>
      <c r="H81" s="2" t="s">
        <v>60</v>
      </c>
      <c r="I81" s="2" t="s">
        <v>60</v>
      </c>
    </row>
    <row r="82" spans="1:9" ht="15.75" thickBot="1">
      <c r="A82" s="20" t="s">
        <v>71</v>
      </c>
      <c r="B82" s="20">
        <v>69</v>
      </c>
      <c r="C82" s="27">
        <v>16.707000000000001</v>
      </c>
      <c r="D82" s="26">
        <v>65995.199999999997</v>
      </c>
      <c r="E82" s="26">
        <v>35000</v>
      </c>
      <c r="F82" s="26">
        <v>65500</v>
      </c>
      <c r="G82" s="26">
        <v>129200</v>
      </c>
      <c r="H82" s="52">
        <f>D82-D$81</f>
        <v>-6319.8000000000029</v>
      </c>
      <c r="I82" s="52">
        <f>F82-F$81</f>
        <v>-4193.6000000000058</v>
      </c>
    </row>
    <row r="83" spans="1:9" ht="15.75" thickBot="1">
      <c r="A83" s="2"/>
      <c r="C83" s="3"/>
      <c r="D83" s="53"/>
      <c r="E83" s="53"/>
      <c r="F83" s="53"/>
      <c r="G83" s="53"/>
      <c r="H83" s="16"/>
      <c r="I83" s="16"/>
    </row>
    <row r="84" spans="1:9" ht="15.75" thickBot="1">
      <c r="A84" s="62" t="s">
        <v>92</v>
      </c>
      <c r="B84" s="63" t="s">
        <v>43</v>
      </c>
      <c r="C84" s="63" t="s">
        <v>59</v>
      </c>
      <c r="D84" s="64" t="s">
        <v>44</v>
      </c>
      <c r="E84" s="64" t="s">
        <v>45</v>
      </c>
      <c r="F84" s="64" t="s">
        <v>78</v>
      </c>
      <c r="G84" s="64" t="s">
        <v>46</v>
      </c>
      <c r="H84" s="63" t="s">
        <v>110</v>
      </c>
      <c r="I84" s="62" t="s">
        <v>112</v>
      </c>
    </row>
    <row r="85" spans="1:9" ht="15.75" thickTop="1">
      <c r="A85" s="1">
        <v>1</v>
      </c>
      <c r="B85" s="2">
        <v>399</v>
      </c>
      <c r="C85" s="3">
        <v>96.610200000000006</v>
      </c>
      <c r="D85" s="4">
        <v>71966.600000000006</v>
      </c>
      <c r="E85" s="4">
        <v>33000</v>
      </c>
      <c r="F85" s="4">
        <v>69687.100000000006</v>
      </c>
      <c r="G85" s="4">
        <v>151101</v>
      </c>
      <c r="H85" s="2" t="s">
        <v>60</v>
      </c>
      <c r="I85" s="2" t="s">
        <v>60</v>
      </c>
    </row>
    <row r="86" spans="1:9">
      <c r="A86" s="1">
        <v>2</v>
      </c>
      <c r="B86" s="2">
        <v>13</v>
      </c>
      <c r="C86" s="3">
        <v>3.1476999999999999</v>
      </c>
      <c r="D86" s="4">
        <v>52334</v>
      </c>
      <c r="E86" s="4">
        <v>39000</v>
      </c>
      <c r="F86" s="4">
        <v>47999</v>
      </c>
      <c r="G86" s="4">
        <v>96000</v>
      </c>
      <c r="H86" s="16">
        <f>D86-D$85</f>
        <v>-19632.600000000006</v>
      </c>
      <c r="I86" s="16">
        <f>F86-F$85</f>
        <v>-21688.100000000006</v>
      </c>
    </row>
    <row r="87" spans="1:9">
      <c r="A87" s="1">
        <v>3</v>
      </c>
      <c r="B87" s="2">
        <v>1</v>
      </c>
      <c r="C87" s="3">
        <v>0.24210000000000001</v>
      </c>
      <c r="D87" s="4">
        <v>35000</v>
      </c>
      <c r="E87" s="4">
        <v>35000</v>
      </c>
      <c r="F87" s="4">
        <v>35000</v>
      </c>
      <c r="G87" s="4">
        <v>35000</v>
      </c>
      <c r="H87" s="16">
        <f>D87-D$85</f>
        <v>-36966.600000000006</v>
      </c>
      <c r="I87" s="16">
        <f>F87-F$85</f>
        <v>-34687.100000000006</v>
      </c>
    </row>
    <row r="88" spans="1:9" ht="15.75" thickBot="1">
      <c r="A88" s="9"/>
      <c r="B88" s="9"/>
      <c r="C88" s="7"/>
      <c r="D88" s="11"/>
      <c r="E88" s="11"/>
      <c r="F88" s="11"/>
      <c r="G88" s="11"/>
      <c r="H88" s="9"/>
      <c r="I88" s="9"/>
    </row>
    <row r="89" spans="1:9" ht="15.75" thickBot="1">
      <c r="A89" s="8" t="s">
        <v>93</v>
      </c>
      <c r="B89" s="10" t="s">
        <v>43</v>
      </c>
      <c r="C89" s="10" t="s">
        <v>59</v>
      </c>
      <c r="D89" s="13" t="s">
        <v>44</v>
      </c>
      <c r="E89" s="13" t="s">
        <v>45</v>
      </c>
      <c r="F89" s="13" t="s">
        <v>78</v>
      </c>
      <c r="G89" s="13" t="s">
        <v>46</v>
      </c>
      <c r="H89" s="10" t="s">
        <v>110</v>
      </c>
      <c r="I89" s="8" t="s">
        <v>112</v>
      </c>
    </row>
    <row r="90" spans="1:9" ht="15.75" thickTop="1">
      <c r="A90" s="1">
        <v>1</v>
      </c>
      <c r="B90" s="2">
        <v>350</v>
      </c>
      <c r="C90" s="3">
        <v>84.745800000000003</v>
      </c>
      <c r="D90" s="4">
        <v>73063.600000000006</v>
      </c>
      <c r="E90" s="4">
        <v>33000</v>
      </c>
      <c r="F90" s="4">
        <v>70000</v>
      </c>
      <c r="G90" s="4">
        <v>151101</v>
      </c>
      <c r="H90" s="2" t="s">
        <v>60</v>
      </c>
      <c r="I90" s="2" t="s">
        <v>60</v>
      </c>
    </row>
    <row r="91" spans="1:9">
      <c r="A91" s="1">
        <v>2</v>
      </c>
      <c r="B91" s="2">
        <v>49</v>
      </c>
      <c r="C91" s="3">
        <v>11.8644</v>
      </c>
      <c r="D91" s="4">
        <v>66542.8</v>
      </c>
      <c r="E91" s="4">
        <v>39000</v>
      </c>
      <c r="F91" s="4">
        <v>56650</v>
      </c>
      <c r="G91" s="4">
        <v>138000</v>
      </c>
      <c r="H91" s="16">
        <f>D91-D$90</f>
        <v>-6520.8000000000029</v>
      </c>
      <c r="I91" s="16">
        <f>F91-F$90</f>
        <v>-13350</v>
      </c>
    </row>
    <row r="92" spans="1:9">
      <c r="A92" s="1">
        <v>3</v>
      </c>
      <c r="B92" s="2">
        <v>13</v>
      </c>
      <c r="C92" s="3">
        <v>3.1476999999999999</v>
      </c>
      <c r="D92" s="4">
        <v>42936.5</v>
      </c>
      <c r="E92" s="4">
        <v>35000</v>
      </c>
      <c r="F92" s="4">
        <v>42500</v>
      </c>
      <c r="G92" s="4">
        <v>55000</v>
      </c>
      <c r="H92" s="16">
        <f t="shared" ref="H92:H93" si="3">D92-D$90</f>
        <v>-30127.100000000006</v>
      </c>
      <c r="I92" s="16">
        <f>F92-F$90</f>
        <v>-27500</v>
      </c>
    </row>
    <row r="93" spans="1:9">
      <c r="A93" s="1">
        <v>4</v>
      </c>
      <c r="B93" s="2">
        <v>1</v>
      </c>
      <c r="C93" s="3">
        <v>0.24210000000000001</v>
      </c>
      <c r="D93" s="4">
        <v>39000</v>
      </c>
      <c r="E93" s="4">
        <v>39000</v>
      </c>
      <c r="F93" s="4">
        <v>39000</v>
      </c>
      <c r="G93" s="4">
        <v>39000</v>
      </c>
      <c r="H93" s="16">
        <f t="shared" si="3"/>
        <v>-34063.600000000006</v>
      </c>
      <c r="I93" s="16">
        <f>F93-F$90</f>
        <v>-31000</v>
      </c>
    </row>
    <row r="94" spans="1:9" ht="15.75" thickBot="1">
      <c r="A94" s="9"/>
      <c r="B94" s="9"/>
      <c r="C94" s="7"/>
      <c r="D94" s="11"/>
      <c r="E94" s="11"/>
      <c r="F94" s="11"/>
      <c r="G94" s="11"/>
      <c r="H94" s="9"/>
      <c r="I94" s="9"/>
    </row>
    <row r="95" spans="1:9" ht="15.75" thickBot="1">
      <c r="A95" s="8" t="s">
        <v>73</v>
      </c>
      <c r="B95" s="10" t="s">
        <v>43</v>
      </c>
      <c r="C95" s="10" t="s">
        <v>59</v>
      </c>
      <c r="D95" s="13" t="s">
        <v>44</v>
      </c>
      <c r="E95" s="13" t="s">
        <v>45</v>
      </c>
      <c r="F95" s="13" t="s">
        <v>78</v>
      </c>
      <c r="G95" s="13" t="s">
        <v>46</v>
      </c>
      <c r="H95" s="10" t="s">
        <v>110</v>
      </c>
      <c r="I95" s="8" t="s">
        <v>112</v>
      </c>
    </row>
    <row r="96" spans="1:9" ht="15.75" thickTop="1">
      <c r="A96" s="2" t="s">
        <v>74</v>
      </c>
      <c r="B96" s="2">
        <v>37</v>
      </c>
      <c r="C96" s="3">
        <v>8.9588000000000001</v>
      </c>
      <c r="D96" s="4">
        <v>64554.8</v>
      </c>
      <c r="E96" s="4">
        <v>33000</v>
      </c>
      <c r="F96" s="4">
        <v>60206</v>
      </c>
      <c r="G96" s="4">
        <v>119081</v>
      </c>
      <c r="H96" s="16">
        <f>D96-D$97</f>
        <v>-7359</v>
      </c>
      <c r="I96" s="16">
        <f>F96-F$97</f>
        <v>-9794</v>
      </c>
    </row>
    <row r="97" spans="1:9">
      <c r="A97" s="2" t="s">
        <v>75</v>
      </c>
      <c r="B97" s="2">
        <v>100</v>
      </c>
      <c r="C97" s="3">
        <v>24.213100000000001</v>
      </c>
      <c r="D97" s="4">
        <v>71913.8</v>
      </c>
      <c r="E97" s="4">
        <v>39000</v>
      </c>
      <c r="F97" s="4">
        <v>70000</v>
      </c>
      <c r="G97" s="4">
        <v>138000</v>
      </c>
      <c r="H97" s="2" t="s">
        <v>60</v>
      </c>
      <c r="I97" s="2" t="s">
        <v>60</v>
      </c>
    </row>
    <row r="98" spans="1:9">
      <c r="A98" s="2" t="s">
        <v>76</v>
      </c>
      <c r="B98" s="2">
        <v>268</v>
      </c>
      <c r="C98" s="3">
        <v>64.891000000000005</v>
      </c>
      <c r="D98" s="4">
        <v>72223.399999999994</v>
      </c>
      <c r="E98" s="4">
        <v>39000</v>
      </c>
      <c r="F98" s="4">
        <v>69693.600000000006</v>
      </c>
      <c r="G98" s="4">
        <v>151101</v>
      </c>
      <c r="H98" s="16">
        <f>D98-D$97</f>
        <v>309.59999999999127</v>
      </c>
      <c r="I98" s="16">
        <f>F98-F$97</f>
        <v>-306.39999999999418</v>
      </c>
    </row>
    <row r="99" spans="1:9">
      <c r="A99" s="2" t="s">
        <v>67</v>
      </c>
      <c r="B99" s="2">
        <v>8</v>
      </c>
      <c r="C99" s="12">
        <v>1.9370000000000001</v>
      </c>
      <c r="D99" s="4">
        <v>61781.8</v>
      </c>
      <c r="E99" s="4">
        <v>39000</v>
      </c>
      <c r="F99" s="4">
        <v>65727.3</v>
      </c>
      <c r="G99" s="4">
        <v>75000</v>
      </c>
      <c r="I99" s="2"/>
    </row>
    <row r="100" spans="1:9" ht="15.75" thickBot="1">
      <c r="A100" s="9"/>
      <c r="B100" s="9"/>
      <c r="C100" s="7"/>
      <c r="D100" s="11"/>
      <c r="E100" s="11"/>
      <c r="F100" s="11"/>
      <c r="G100" s="11"/>
      <c r="H100" s="9"/>
      <c r="I100" s="9"/>
    </row>
    <row r="101" spans="1:9" ht="15.75" thickBot="1">
      <c r="A101" s="8" t="s">
        <v>135</v>
      </c>
      <c r="B101" s="10" t="s">
        <v>43</v>
      </c>
      <c r="C101" s="10" t="s">
        <v>59</v>
      </c>
      <c r="D101" s="13" t="s">
        <v>44</v>
      </c>
      <c r="E101" s="13" t="s">
        <v>45</v>
      </c>
      <c r="F101" s="13" t="s">
        <v>78</v>
      </c>
      <c r="G101" s="13" t="s">
        <v>46</v>
      </c>
      <c r="H101" s="10" t="s">
        <v>110</v>
      </c>
      <c r="I101" s="8" t="s">
        <v>112</v>
      </c>
    </row>
    <row r="102" spans="1:9" ht="15.75" thickTop="1">
      <c r="A102" s="2" t="s">
        <v>70</v>
      </c>
      <c r="B102" s="2">
        <v>394</v>
      </c>
      <c r="C102" s="3">
        <v>95.399500000000003</v>
      </c>
      <c r="D102" s="4">
        <v>71624.899999999994</v>
      </c>
      <c r="E102" s="4">
        <v>33000</v>
      </c>
      <c r="F102" s="4">
        <v>68668.5</v>
      </c>
      <c r="G102" s="4">
        <v>151101</v>
      </c>
      <c r="H102" s="2" t="s">
        <v>60</v>
      </c>
      <c r="I102" s="2" t="s">
        <v>60</v>
      </c>
    </row>
    <row r="103" spans="1:9">
      <c r="A103" s="54" t="s">
        <v>71</v>
      </c>
      <c r="B103" s="54">
        <v>19</v>
      </c>
      <c r="C103" s="55">
        <v>4.6005000000000003</v>
      </c>
      <c r="D103" s="56">
        <v>63675.6</v>
      </c>
      <c r="E103" s="56">
        <v>43000</v>
      </c>
      <c r="F103" s="56">
        <v>68000</v>
      </c>
      <c r="G103" s="56">
        <v>95000</v>
      </c>
      <c r="H103" s="57">
        <f>D103-D$102</f>
        <v>-7949.2999999999956</v>
      </c>
      <c r="I103" s="57">
        <f>F103-F$102</f>
        <v>-668.5</v>
      </c>
    </row>
    <row r="104" spans="1:9">
      <c r="A104" s="58"/>
      <c r="B104" s="58"/>
      <c r="C104" s="59"/>
      <c r="D104" s="60"/>
      <c r="E104" s="60"/>
      <c r="F104" s="60"/>
      <c r="G104" s="60"/>
      <c r="H104" s="61"/>
      <c r="I104" s="61"/>
    </row>
    <row r="105" spans="1:9" ht="15.75" thickBot="1">
      <c r="A105" s="5" t="s">
        <v>138</v>
      </c>
      <c r="B105" s="6" t="s">
        <v>43</v>
      </c>
      <c r="C105" s="6" t="s">
        <v>59</v>
      </c>
      <c r="D105" s="14" t="s">
        <v>44</v>
      </c>
      <c r="E105" s="14" t="s">
        <v>45</v>
      </c>
      <c r="F105" s="14" t="s">
        <v>78</v>
      </c>
      <c r="G105" s="14" t="s">
        <v>46</v>
      </c>
      <c r="H105" s="6" t="s">
        <v>110</v>
      </c>
      <c r="I105" s="5" t="s">
        <v>112</v>
      </c>
    </row>
    <row r="106" spans="1:9" ht="15.75" thickTop="1">
      <c r="A106" s="2" t="s">
        <v>136</v>
      </c>
      <c r="B106" s="2">
        <v>354</v>
      </c>
      <c r="C106" s="3">
        <v>85.714299999999994</v>
      </c>
      <c r="D106" s="4">
        <v>72395.899999999994</v>
      </c>
      <c r="E106" s="4">
        <v>33000</v>
      </c>
      <c r="F106" s="4">
        <v>69937.5</v>
      </c>
      <c r="G106" s="4">
        <v>138000</v>
      </c>
      <c r="H106" s="2" t="s">
        <v>60</v>
      </c>
      <c r="I106" s="2" t="s">
        <v>60</v>
      </c>
    </row>
    <row r="107" spans="1:9" ht="15.75" thickBot="1">
      <c r="A107" s="20" t="s">
        <v>137</v>
      </c>
      <c r="B107" s="20">
        <v>59</v>
      </c>
      <c r="C107" s="27">
        <v>14.2857</v>
      </c>
      <c r="D107" s="26">
        <v>64438.8</v>
      </c>
      <c r="E107" s="26">
        <v>39000</v>
      </c>
      <c r="F107" s="26">
        <v>63500</v>
      </c>
      <c r="G107" s="26">
        <v>151101</v>
      </c>
      <c r="H107" s="52">
        <f>D107-D$106</f>
        <v>-7957.0999999999913</v>
      </c>
      <c r="I107" s="52">
        <f>F107-F$106</f>
        <v>-6437.5</v>
      </c>
    </row>
    <row r="108" spans="1:9" ht="15.75" thickBot="1"/>
    <row r="109" spans="1:9" ht="15.75" thickBot="1">
      <c r="A109" s="62" t="s">
        <v>141</v>
      </c>
      <c r="B109" s="63" t="s">
        <v>43</v>
      </c>
      <c r="C109" s="63" t="s">
        <v>59</v>
      </c>
      <c r="D109" s="64" t="s">
        <v>44</v>
      </c>
      <c r="E109" s="64" t="s">
        <v>45</v>
      </c>
      <c r="F109" s="64" t="s">
        <v>78</v>
      </c>
      <c r="G109" s="64" t="s">
        <v>46</v>
      </c>
      <c r="H109" s="63" t="s">
        <v>110</v>
      </c>
      <c r="I109" s="62" t="s">
        <v>112</v>
      </c>
    </row>
    <row r="110" spans="1:9" ht="15.75" thickTop="1">
      <c r="A110" s="2" t="s">
        <v>16</v>
      </c>
      <c r="B110" s="2">
        <v>11</v>
      </c>
      <c r="C110" s="3">
        <v>2.6634000000000002</v>
      </c>
      <c r="D110" s="4">
        <v>69182.399999999994</v>
      </c>
      <c r="E110" s="4">
        <v>43100</v>
      </c>
      <c r="F110" s="4">
        <v>64000</v>
      </c>
      <c r="G110" s="4">
        <v>132600</v>
      </c>
      <c r="H110" s="16">
        <f>D110-D$115</f>
        <v>-1967.8000000000029</v>
      </c>
      <c r="I110" s="65">
        <f>F110-F$115</f>
        <v>-4020</v>
      </c>
    </row>
    <row r="111" spans="1:9">
      <c r="A111" s="2" t="s">
        <v>140</v>
      </c>
      <c r="B111" s="2">
        <v>1</v>
      </c>
      <c r="C111" s="3">
        <v>0.24210000000000001</v>
      </c>
      <c r="D111" s="4">
        <v>40993.599999999999</v>
      </c>
      <c r="E111" s="4">
        <v>40993.599999999999</v>
      </c>
      <c r="F111" s="4">
        <v>40993.599999999999</v>
      </c>
      <c r="G111" s="4">
        <v>40993.599999999999</v>
      </c>
      <c r="H111" s="16">
        <f t="shared" ref="H111:H114" si="4">D111-D$115</f>
        <v>-30156.6</v>
      </c>
      <c r="I111" s="65">
        <f t="shared" ref="I111:I114" si="5">F111-F$115</f>
        <v>-27026.400000000001</v>
      </c>
    </row>
    <row r="112" spans="1:9">
      <c r="A112" s="2" t="s">
        <v>26</v>
      </c>
      <c r="B112" s="2">
        <v>11</v>
      </c>
      <c r="C112" s="3">
        <v>2.6634000000000002</v>
      </c>
      <c r="D112" s="4">
        <v>74954</v>
      </c>
      <c r="E112" s="4">
        <v>50000</v>
      </c>
      <c r="F112" s="4">
        <v>78435</v>
      </c>
      <c r="G112" s="4">
        <v>107837</v>
      </c>
      <c r="H112" s="16">
        <f t="shared" si="4"/>
        <v>3803.8000000000029</v>
      </c>
      <c r="I112" s="65">
        <f t="shared" si="5"/>
        <v>10415</v>
      </c>
    </row>
    <row r="113" spans="1:9">
      <c r="A113" s="2" t="s">
        <v>39</v>
      </c>
      <c r="B113" s="2">
        <v>3</v>
      </c>
      <c r="C113" s="3">
        <v>0.72640000000000005</v>
      </c>
      <c r="D113" s="4">
        <v>77479.7</v>
      </c>
      <c r="E113" s="4">
        <v>40000</v>
      </c>
      <c r="F113" s="4">
        <v>75000</v>
      </c>
      <c r="G113" s="4">
        <v>117439</v>
      </c>
      <c r="H113" s="16">
        <f t="shared" si="4"/>
        <v>6329.5</v>
      </c>
      <c r="I113" s="65">
        <f t="shared" si="5"/>
        <v>6980</v>
      </c>
    </row>
    <row r="114" spans="1:9">
      <c r="A114" s="2" t="s">
        <v>139</v>
      </c>
      <c r="B114" s="2">
        <v>3</v>
      </c>
      <c r="C114" s="3">
        <v>0.72640000000000005</v>
      </c>
      <c r="D114" s="4">
        <v>81487.7</v>
      </c>
      <c r="E114" s="4">
        <v>67000</v>
      </c>
      <c r="F114" s="4">
        <v>82250</v>
      </c>
      <c r="G114" s="4">
        <v>95213</v>
      </c>
      <c r="H114" s="16">
        <f t="shared" si="4"/>
        <v>10337.5</v>
      </c>
      <c r="I114" s="65">
        <f t="shared" si="5"/>
        <v>14230</v>
      </c>
    </row>
    <row r="115" spans="1:9">
      <c r="A115" s="2" t="s">
        <v>11</v>
      </c>
      <c r="B115" s="2">
        <v>382</v>
      </c>
      <c r="C115" s="3">
        <v>92.493899999999996</v>
      </c>
      <c r="D115" s="4">
        <v>71150.2</v>
      </c>
      <c r="E115" s="4">
        <v>33000</v>
      </c>
      <c r="F115" s="4">
        <v>68020</v>
      </c>
      <c r="G115" s="4">
        <v>151101</v>
      </c>
      <c r="H115" s="2" t="s">
        <v>60</v>
      </c>
      <c r="I115" s="2" t="s">
        <v>60</v>
      </c>
    </row>
    <row r="116" spans="1:9">
      <c r="A116" s="54" t="s">
        <v>67</v>
      </c>
      <c r="B116" s="54">
        <v>2</v>
      </c>
      <c r="C116" s="55">
        <v>0.48430000000000001</v>
      </c>
      <c r="D116" s="56">
        <v>73636</v>
      </c>
      <c r="E116" s="56">
        <v>73636</v>
      </c>
      <c r="F116" s="56">
        <v>73636</v>
      </c>
      <c r="G116" s="56">
        <v>73636</v>
      </c>
      <c r="H116" s="57">
        <f t="shared" ref="H116" si="6">D116-D$115</f>
        <v>2485.8000000000029</v>
      </c>
      <c r="I116" s="66">
        <f t="shared" ref="I116" si="7">F116-F$115</f>
        <v>5616</v>
      </c>
    </row>
    <row r="117" spans="1:9" ht="15.75" thickBot="1">
      <c r="A117" s="2"/>
      <c r="C117" s="3"/>
      <c r="D117" s="53"/>
      <c r="E117" s="53"/>
      <c r="F117" s="53"/>
      <c r="G117" s="53"/>
      <c r="H117" s="16"/>
      <c r="I117" s="65"/>
    </row>
    <row r="118" spans="1:9" ht="15.75" thickBot="1">
      <c r="A118" s="62" t="s">
        <v>141</v>
      </c>
      <c r="B118" s="63" t="s">
        <v>43</v>
      </c>
      <c r="C118" s="63" t="s">
        <v>59</v>
      </c>
      <c r="D118" s="64" t="s">
        <v>44</v>
      </c>
      <c r="E118" s="64" t="s">
        <v>45</v>
      </c>
      <c r="F118" s="64" t="s">
        <v>78</v>
      </c>
      <c r="G118" s="64" t="s">
        <v>46</v>
      </c>
      <c r="H118" s="63" t="s">
        <v>110</v>
      </c>
      <c r="I118" s="62" t="s">
        <v>112</v>
      </c>
    </row>
    <row r="119" spans="1:9" ht="15.75" thickTop="1">
      <c r="A119" s="2" t="s">
        <v>16</v>
      </c>
      <c r="B119" s="2">
        <v>12</v>
      </c>
      <c r="C119" s="3">
        <v>2.9056000000000002</v>
      </c>
      <c r="D119" s="4">
        <v>66833.3</v>
      </c>
      <c r="E119" s="4">
        <v>40993.599999999999</v>
      </c>
      <c r="F119" s="4">
        <v>63500</v>
      </c>
      <c r="G119" s="4">
        <v>132600</v>
      </c>
      <c r="H119" s="16">
        <f>D119-D$122</f>
        <v>-4316.8999999999942</v>
      </c>
      <c r="I119" s="65">
        <f>F119-F$122</f>
        <v>-4520</v>
      </c>
    </row>
    <row r="120" spans="1:9">
      <c r="A120" s="2" t="s">
        <v>26</v>
      </c>
      <c r="B120" s="2">
        <v>11</v>
      </c>
      <c r="C120" s="3">
        <v>2.6634000000000002</v>
      </c>
      <c r="D120" s="4">
        <v>74954</v>
      </c>
      <c r="E120" s="4">
        <v>50000</v>
      </c>
      <c r="F120" s="4">
        <v>78435</v>
      </c>
      <c r="G120" s="4">
        <v>107837</v>
      </c>
      <c r="H120" s="16">
        <f t="shared" ref="H120:H121" si="8">D120-D$122</f>
        <v>3803.8000000000029</v>
      </c>
      <c r="I120" s="65">
        <f t="shared" ref="I120:I121" si="9">F120-F$122</f>
        <v>10415</v>
      </c>
    </row>
    <row r="121" spans="1:9">
      <c r="A121" s="2" t="s">
        <v>39</v>
      </c>
      <c r="B121" s="2">
        <v>6</v>
      </c>
      <c r="C121" s="3">
        <v>1.4528000000000001</v>
      </c>
      <c r="D121" s="4">
        <v>79483.7</v>
      </c>
      <c r="E121" s="4">
        <v>40000</v>
      </c>
      <c r="F121" s="4">
        <v>78625</v>
      </c>
      <c r="G121" s="4">
        <v>117439</v>
      </c>
      <c r="H121" s="16">
        <f t="shared" si="8"/>
        <v>8333.5</v>
      </c>
      <c r="I121" s="65">
        <f t="shared" si="9"/>
        <v>10605</v>
      </c>
    </row>
    <row r="122" spans="1:9">
      <c r="A122" s="2" t="s">
        <v>11</v>
      </c>
      <c r="B122" s="2">
        <v>382</v>
      </c>
      <c r="C122" s="3">
        <v>92.493899999999996</v>
      </c>
      <c r="D122" s="4">
        <v>71150.2</v>
      </c>
      <c r="E122" s="4">
        <v>33000</v>
      </c>
      <c r="F122" s="4">
        <v>68020</v>
      </c>
      <c r="G122" s="4">
        <v>151101</v>
      </c>
      <c r="H122" s="2" t="s">
        <v>60</v>
      </c>
      <c r="I122" s="2" t="s">
        <v>60</v>
      </c>
    </row>
    <row r="123" spans="1:9">
      <c r="A123" s="54" t="s">
        <v>67</v>
      </c>
      <c r="B123" s="54">
        <v>2</v>
      </c>
      <c r="C123" s="55">
        <v>0.48430000000000001</v>
      </c>
      <c r="D123" s="56">
        <v>73636</v>
      </c>
      <c r="E123" s="56">
        <v>73636</v>
      </c>
      <c r="F123" s="56">
        <v>73636</v>
      </c>
      <c r="G123" s="56">
        <v>73636</v>
      </c>
      <c r="H123" s="57">
        <f>D123-D$122</f>
        <v>2485.8000000000029</v>
      </c>
      <c r="I123" s="66">
        <f>F123-F$122</f>
        <v>5616</v>
      </c>
    </row>
    <row r="125" spans="1:9" ht="15.75" thickBot="1">
      <c r="A125" s="5" t="s">
        <v>142</v>
      </c>
      <c r="B125" s="6" t="s">
        <v>43</v>
      </c>
      <c r="C125" s="6" t="s">
        <v>59</v>
      </c>
      <c r="D125" s="14" t="s">
        <v>44</v>
      </c>
      <c r="E125" s="14" t="s">
        <v>45</v>
      </c>
      <c r="F125" s="14" t="s">
        <v>78</v>
      </c>
      <c r="G125" s="14" t="s">
        <v>46</v>
      </c>
      <c r="H125" s="6" t="s">
        <v>110</v>
      </c>
      <c r="I125" s="5" t="s">
        <v>112</v>
      </c>
    </row>
    <row r="126" spans="1:9" ht="15.75" thickTop="1">
      <c r="A126" s="2" t="s">
        <v>70</v>
      </c>
      <c r="B126" s="2">
        <v>92</v>
      </c>
      <c r="C126" s="3">
        <v>22.276</v>
      </c>
      <c r="D126" s="4">
        <v>68589.600000000006</v>
      </c>
      <c r="E126" s="4">
        <v>39000</v>
      </c>
      <c r="F126" s="4">
        <v>68420</v>
      </c>
      <c r="G126" s="4">
        <v>126945</v>
      </c>
      <c r="H126" s="2" t="s">
        <v>60</v>
      </c>
      <c r="I126" s="2" t="s">
        <v>60</v>
      </c>
    </row>
    <row r="127" spans="1:9" ht="15.75" thickBot="1">
      <c r="A127" s="20" t="s">
        <v>71</v>
      </c>
      <c r="B127" s="20">
        <v>321</v>
      </c>
      <c r="C127" s="27">
        <v>77.724000000000004</v>
      </c>
      <c r="D127" s="26">
        <v>72024.3</v>
      </c>
      <c r="E127" s="26">
        <v>33000</v>
      </c>
      <c r="F127" s="26">
        <v>68537</v>
      </c>
      <c r="G127" s="26">
        <v>151101</v>
      </c>
      <c r="H127" s="52">
        <f>D127-D$126</f>
        <v>3434.6999999999971</v>
      </c>
      <c r="I127" s="52">
        <f>F127-F$126</f>
        <v>117</v>
      </c>
    </row>
    <row r="129" spans="1:8">
      <c r="A129" s="1" t="s">
        <v>53</v>
      </c>
    </row>
    <row r="130" spans="1:8" ht="15.75" thickBot="1">
      <c r="A130" s="5" t="s">
        <v>2</v>
      </c>
      <c r="B130" s="6" t="s">
        <v>43</v>
      </c>
      <c r="C130" s="6" t="s">
        <v>59</v>
      </c>
      <c r="D130" s="14" t="s">
        <v>44</v>
      </c>
      <c r="E130" s="14" t="s">
        <v>45</v>
      </c>
      <c r="F130" s="14" t="s">
        <v>78</v>
      </c>
      <c r="G130" s="14" t="s">
        <v>46</v>
      </c>
    </row>
    <row r="131" spans="1:8" ht="15.75" thickTop="1">
      <c r="A131" s="2" t="s">
        <v>70</v>
      </c>
      <c r="B131" s="1">
        <v>177</v>
      </c>
      <c r="C131" s="3">
        <v>42.857100000000003</v>
      </c>
      <c r="D131" s="4">
        <v>3738.1</v>
      </c>
      <c r="E131" s="4">
        <v>500</v>
      </c>
      <c r="F131" s="4">
        <v>3500</v>
      </c>
      <c r="G131" s="4">
        <v>21000</v>
      </c>
    </row>
    <row r="132" spans="1:8" ht="15.75" thickBot="1">
      <c r="A132" s="20" t="s">
        <v>71</v>
      </c>
      <c r="B132" s="21">
        <v>177</v>
      </c>
      <c r="C132" s="27">
        <v>42.857100000000003</v>
      </c>
      <c r="D132" s="26">
        <v>4460.21</v>
      </c>
      <c r="E132" s="26">
        <v>500</v>
      </c>
      <c r="F132" s="26">
        <v>4000</v>
      </c>
      <c r="G132" s="26">
        <v>20000</v>
      </c>
    </row>
    <row r="135" spans="1:8">
      <c r="A135" s="2"/>
      <c r="B135" s="1"/>
      <c r="G135" s="2"/>
      <c r="H135" s="1"/>
    </row>
  </sheetData>
  <pageMargins left="0.7" right="0.7" top="0.75" bottom="0.75" header="0.3" footer="0.3"/>
  <pageSetup orientation="landscape" r:id="rId1"/>
  <headerFooter>
    <oddFooter>Page &amp;P of &amp;N</oddFooter>
  </headerFooter>
  <rowBreaks count="4" manualBreakCount="4">
    <brk id="23" max="16383" man="1"/>
    <brk id="48" max="16383" man="1"/>
    <brk id="75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2B5E2-B738-4C56-A002-6B5DB1F6156B}">
  <sheetPr>
    <tabColor rgb="FFFFFF00"/>
  </sheetPr>
  <dimension ref="A1:N18"/>
  <sheetViews>
    <sheetView workbookViewId="0">
      <selection activeCell="B1" sqref="B1"/>
    </sheetView>
  </sheetViews>
  <sheetFormatPr defaultColWidth="9.125" defaultRowHeight="14.25"/>
  <cols>
    <col min="1" max="1" width="3.25" style="71" customWidth="1"/>
    <col min="2" max="2" width="9.125" style="71"/>
    <col min="3" max="3" width="6.25" style="71" customWidth="1"/>
    <col min="4" max="5" width="10.375" style="71" customWidth="1"/>
    <col min="6" max="6" width="6.25" style="71" customWidth="1"/>
    <col min="7" max="8" width="10.375" style="71" customWidth="1"/>
    <col min="9" max="9" width="6.25" style="71" customWidth="1"/>
    <col min="10" max="11" width="10.375" style="71" customWidth="1"/>
    <col min="12" max="12" width="6.25" style="71" customWidth="1"/>
    <col min="13" max="14" width="10.375" style="71" customWidth="1"/>
    <col min="15" max="16384" width="9.125" style="71"/>
  </cols>
  <sheetData>
    <row r="1" spans="1:14" ht="16.5" customHeight="1">
      <c r="A1" s="85" t="s">
        <v>150</v>
      </c>
    </row>
    <row r="2" spans="1:14" s="77" customFormat="1" ht="22.5" customHeight="1" thickBot="1">
      <c r="A2" s="77" t="s">
        <v>147</v>
      </c>
    </row>
    <row r="3" spans="1:14" s="75" customFormat="1" ht="15.75" thickBot="1">
      <c r="B3" s="79"/>
      <c r="C3" s="124" t="s">
        <v>143</v>
      </c>
      <c r="D3" s="124"/>
      <c r="E3" s="124"/>
      <c r="F3" s="124" t="s">
        <v>26</v>
      </c>
      <c r="G3" s="124"/>
      <c r="H3" s="124"/>
      <c r="I3" s="124" t="s">
        <v>144</v>
      </c>
      <c r="J3" s="124"/>
      <c r="K3" s="124"/>
      <c r="L3" s="124" t="s">
        <v>145</v>
      </c>
      <c r="M3" s="124"/>
      <c r="N3" s="124"/>
    </row>
    <row r="4" spans="1:14" s="75" customFormat="1" ht="15.75" thickBot="1">
      <c r="A4" s="72"/>
      <c r="B4" s="80" t="s">
        <v>0</v>
      </c>
      <c r="C4" s="81" t="s">
        <v>43</v>
      </c>
      <c r="D4" s="81" t="s">
        <v>44</v>
      </c>
      <c r="E4" s="81" t="s">
        <v>78</v>
      </c>
      <c r="F4" s="81" t="s">
        <v>43</v>
      </c>
      <c r="G4" s="81" t="s">
        <v>44</v>
      </c>
      <c r="H4" s="81" t="s">
        <v>78</v>
      </c>
      <c r="I4" s="81" t="s">
        <v>43</v>
      </c>
      <c r="J4" s="81" t="s">
        <v>44</v>
      </c>
      <c r="K4" s="81" t="s">
        <v>78</v>
      </c>
      <c r="L4" s="81" t="s">
        <v>43</v>
      </c>
      <c r="M4" s="81" t="s">
        <v>44</v>
      </c>
      <c r="N4" s="81" t="s">
        <v>78</v>
      </c>
    </row>
    <row r="5" spans="1:14" s="75" customFormat="1" ht="15.75" thickTop="1">
      <c r="A5" s="72"/>
      <c r="B5" s="72" t="s">
        <v>25</v>
      </c>
      <c r="C5" s="73">
        <v>6</v>
      </c>
      <c r="D5" s="76">
        <v>58815.6</v>
      </c>
      <c r="E5" s="76">
        <v>64646.9</v>
      </c>
      <c r="F5" s="73">
        <v>6</v>
      </c>
      <c r="G5" s="76">
        <v>65639.5</v>
      </c>
      <c r="H5" s="76">
        <v>68262.5</v>
      </c>
      <c r="I5" s="73">
        <v>2</v>
      </c>
      <c r="J5" s="76">
        <v>44173.5</v>
      </c>
      <c r="K5" s="76">
        <v>44173.5</v>
      </c>
      <c r="L5" s="73">
        <v>37</v>
      </c>
      <c r="M5" s="76">
        <v>59449.7</v>
      </c>
      <c r="N5" s="76">
        <v>60600</v>
      </c>
    </row>
    <row r="6" spans="1:14" s="75" customFormat="1" ht="15.75" thickBot="1">
      <c r="A6" s="74"/>
      <c r="B6" s="82" t="s">
        <v>10</v>
      </c>
      <c r="C6" s="83">
        <v>9</v>
      </c>
      <c r="D6" s="84">
        <v>67971.7</v>
      </c>
      <c r="E6" s="84">
        <v>70000</v>
      </c>
      <c r="F6" s="83">
        <v>29</v>
      </c>
      <c r="G6" s="84">
        <v>62265.4</v>
      </c>
      <c r="H6" s="84">
        <v>61400</v>
      </c>
      <c r="I6" s="83">
        <v>1</v>
      </c>
      <c r="J6" s="84">
        <v>39000</v>
      </c>
      <c r="K6" s="84">
        <v>39000</v>
      </c>
      <c r="L6" s="83">
        <v>48</v>
      </c>
      <c r="M6" s="84">
        <v>59807</v>
      </c>
      <c r="N6" s="84">
        <v>57400</v>
      </c>
    </row>
    <row r="7" spans="1:14">
      <c r="D7" s="86"/>
      <c r="E7" s="86"/>
      <c r="G7" s="86"/>
      <c r="H7" s="86"/>
      <c r="J7" s="86"/>
      <c r="K7" s="86"/>
      <c r="M7" s="86"/>
      <c r="N7" s="86"/>
    </row>
    <row r="8" spans="1:14" s="77" customFormat="1" ht="16.5" thickBot="1">
      <c r="A8" s="77" t="s">
        <v>148</v>
      </c>
      <c r="D8" s="78"/>
      <c r="E8" s="78"/>
      <c r="G8" s="78"/>
      <c r="H8" s="78"/>
      <c r="J8" s="78"/>
      <c r="K8" s="78"/>
      <c r="M8" s="78"/>
      <c r="N8" s="78"/>
    </row>
    <row r="9" spans="1:14" s="75" customFormat="1" ht="15.75" thickBot="1">
      <c r="B9" s="79"/>
      <c r="C9" s="124" t="s">
        <v>143</v>
      </c>
      <c r="D9" s="124"/>
      <c r="E9" s="124"/>
      <c r="F9" s="124" t="s">
        <v>26</v>
      </c>
      <c r="G9" s="124"/>
      <c r="H9" s="124"/>
      <c r="I9" s="124" t="s">
        <v>144</v>
      </c>
      <c r="J9" s="124"/>
      <c r="K9" s="124"/>
      <c r="L9" s="124" t="s">
        <v>145</v>
      </c>
      <c r="M9" s="124"/>
      <c r="N9" s="124"/>
    </row>
    <row r="10" spans="1:14" s="75" customFormat="1" ht="15.75" thickBot="1">
      <c r="A10" s="72"/>
      <c r="B10" s="80" t="s">
        <v>0</v>
      </c>
      <c r="C10" s="81" t="s">
        <v>43</v>
      </c>
      <c r="D10" s="81" t="s">
        <v>44</v>
      </c>
      <c r="E10" s="81" t="s">
        <v>78</v>
      </c>
      <c r="F10" s="81" t="s">
        <v>43</v>
      </c>
      <c r="G10" s="81" t="s">
        <v>44</v>
      </c>
      <c r="H10" s="81" t="s">
        <v>78</v>
      </c>
      <c r="I10" s="81" t="s">
        <v>43</v>
      </c>
      <c r="J10" s="81" t="s">
        <v>44</v>
      </c>
      <c r="K10" s="81" t="s">
        <v>78</v>
      </c>
      <c r="L10" s="81" t="s">
        <v>43</v>
      </c>
      <c r="M10" s="81" t="s">
        <v>44</v>
      </c>
      <c r="N10" s="81" t="s">
        <v>78</v>
      </c>
    </row>
    <row r="11" spans="1:14" s="75" customFormat="1" ht="15.75" thickTop="1">
      <c r="A11" s="72"/>
      <c r="B11" s="72" t="s">
        <v>25</v>
      </c>
      <c r="C11" s="73">
        <v>2</v>
      </c>
      <c r="D11" s="76">
        <v>77500</v>
      </c>
      <c r="E11" s="76">
        <v>77500</v>
      </c>
      <c r="F11" s="73">
        <v>6</v>
      </c>
      <c r="G11" s="76">
        <v>61566.8</v>
      </c>
      <c r="H11" s="76">
        <v>56950</v>
      </c>
      <c r="I11" s="73">
        <v>2</v>
      </c>
      <c r="J11" s="76">
        <v>73750</v>
      </c>
      <c r="K11" s="76">
        <v>73750</v>
      </c>
      <c r="L11" s="73">
        <v>44</v>
      </c>
      <c r="M11" s="76">
        <v>71613.899999999994</v>
      </c>
      <c r="N11" s="76">
        <v>67954.899999999994</v>
      </c>
    </row>
    <row r="12" spans="1:14" s="75" customFormat="1" ht="15.75" thickBot="1">
      <c r="A12" s="74"/>
      <c r="B12" s="82" t="s">
        <v>10</v>
      </c>
      <c r="C12" s="83">
        <v>8</v>
      </c>
      <c r="D12" s="84">
        <v>64366.2</v>
      </c>
      <c r="E12" s="84">
        <v>67500</v>
      </c>
      <c r="F12" s="83">
        <v>22</v>
      </c>
      <c r="G12" s="84">
        <v>76517.100000000006</v>
      </c>
      <c r="H12" s="84">
        <v>70400</v>
      </c>
      <c r="I12" s="83">
        <v>1</v>
      </c>
      <c r="J12" s="84">
        <v>51456</v>
      </c>
      <c r="K12" s="84">
        <v>51456</v>
      </c>
      <c r="L12" s="83">
        <v>61</v>
      </c>
      <c r="M12" s="84">
        <v>70395.3</v>
      </c>
      <c r="N12" s="84">
        <v>69687.100000000006</v>
      </c>
    </row>
    <row r="13" spans="1:14">
      <c r="D13" s="86"/>
      <c r="E13" s="86"/>
      <c r="G13" s="86"/>
      <c r="H13" s="86"/>
      <c r="J13" s="86"/>
      <c r="K13" s="86"/>
      <c r="M13" s="86"/>
      <c r="N13" s="86"/>
    </row>
    <row r="14" spans="1:14" s="77" customFormat="1" ht="16.5" thickBot="1">
      <c r="A14" s="77" t="s">
        <v>149</v>
      </c>
      <c r="D14" s="78"/>
      <c r="E14" s="78"/>
      <c r="G14" s="78"/>
      <c r="H14" s="78"/>
      <c r="J14" s="78"/>
      <c r="K14" s="78"/>
      <c r="M14" s="78"/>
      <c r="N14" s="78"/>
    </row>
    <row r="15" spans="1:14" s="75" customFormat="1" ht="15.75" thickBot="1">
      <c r="B15" s="79"/>
      <c r="C15" s="124" t="s">
        <v>143</v>
      </c>
      <c r="D15" s="124"/>
      <c r="E15" s="124"/>
      <c r="F15" s="124" t="s">
        <v>26</v>
      </c>
      <c r="G15" s="124"/>
      <c r="H15" s="124"/>
      <c r="I15" s="124" t="s">
        <v>144</v>
      </c>
      <c r="J15" s="124"/>
      <c r="K15" s="124"/>
      <c r="L15" s="124" t="s">
        <v>145</v>
      </c>
      <c r="M15" s="124"/>
      <c r="N15" s="124"/>
    </row>
    <row r="16" spans="1:14" s="75" customFormat="1" ht="15.75" thickBot="1">
      <c r="A16" s="72"/>
      <c r="B16" s="80" t="s">
        <v>0</v>
      </c>
      <c r="C16" s="81" t="s">
        <v>43</v>
      </c>
      <c r="D16" s="81" t="s">
        <v>44</v>
      </c>
      <c r="E16" s="81" t="s">
        <v>78</v>
      </c>
      <c r="F16" s="81" t="s">
        <v>43</v>
      </c>
      <c r="G16" s="81" t="s">
        <v>44</v>
      </c>
      <c r="H16" s="81" t="s">
        <v>78</v>
      </c>
      <c r="I16" s="81" t="s">
        <v>43</v>
      </c>
      <c r="J16" s="81" t="s">
        <v>44</v>
      </c>
      <c r="K16" s="81" t="s">
        <v>78</v>
      </c>
      <c r="L16" s="81" t="s">
        <v>43</v>
      </c>
      <c r="M16" s="81" t="s">
        <v>44</v>
      </c>
      <c r="N16" s="81" t="s">
        <v>78</v>
      </c>
    </row>
    <row r="17" spans="1:14" s="75" customFormat="1" ht="15.75" thickTop="1">
      <c r="A17" s="72"/>
      <c r="B17" s="72" t="s">
        <v>25</v>
      </c>
      <c r="C17" s="73">
        <v>0</v>
      </c>
      <c r="D17" s="76" t="s">
        <v>146</v>
      </c>
      <c r="E17" s="76" t="s">
        <v>146</v>
      </c>
      <c r="F17" s="73">
        <v>2</v>
      </c>
      <c r="G17" s="76">
        <v>86250</v>
      </c>
      <c r="H17" s="76">
        <v>86250</v>
      </c>
      <c r="I17" s="73">
        <v>1</v>
      </c>
      <c r="J17" s="76">
        <v>83346</v>
      </c>
      <c r="K17" s="76">
        <v>83346</v>
      </c>
      <c r="L17" s="73">
        <v>23</v>
      </c>
      <c r="M17" s="76">
        <v>76168.5</v>
      </c>
      <c r="N17" s="76">
        <v>71000</v>
      </c>
    </row>
    <row r="18" spans="1:14" s="75" customFormat="1" ht="15.75" thickBot="1">
      <c r="A18" s="74"/>
      <c r="B18" s="82" t="s">
        <v>10</v>
      </c>
      <c r="C18" s="83">
        <v>5</v>
      </c>
      <c r="D18" s="84">
        <v>99957.4</v>
      </c>
      <c r="E18" s="84">
        <v>104380</v>
      </c>
      <c r="F18" s="83">
        <v>3</v>
      </c>
      <c r="G18" s="84">
        <v>80666.7</v>
      </c>
      <c r="H18" s="84">
        <v>82890</v>
      </c>
      <c r="I18" s="83">
        <v>1</v>
      </c>
      <c r="J18" s="84">
        <v>49000</v>
      </c>
      <c r="K18" s="84">
        <v>49000</v>
      </c>
      <c r="L18" s="83">
        <v>94</v>
      </c>
      <c r="M18" s="84">
        <v>84072.8</v>
      </c>
      <c r="N18" s="84">
        <v>81948.5</v>
      </c>
    </row>
  </sheetData>
  <mergeCells count="12">
    <mergeCell ref="C15:E15"/>
    <mergeCell ref="F15:H15"/>
    <mergeCell ref="I15:K15"/>
    <mergeCell ref="L15:N15"/>
    <mergeCell ref="C3:E3"/>
    <mergeCell ref="F3:H3"/>
    <mergeCell ref="I3:K3"/>
    <mergeCell ref="L3:N3"/>
    <mergeCell ref="C9:E9"/>
    <mergeCell ref="F9:H9"/>
    <mergeCell ref="I9:K9"/>
    <mergeCell ref="L9:N9"/>
  </mergeCells>
  <pageMargins left="0.7" right="0.6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FAF3-2DE5-4B23-8052-A55123FE38C1}">
  <sheetPr>
    <tabColor rgb="FFFFFF00"/>
    <pageSetUpPr fitToPage="1"/>
  </sheetPr>
  <dimension ref="A1:L3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25" defaultRowHeight="15.4" customHeight="1"/>
  <cols>
    <col min="1" max="1" width="31.625" style="1" customWidth="1"/>
    <col min="2" max="2" width="13.5" style="30" customWidth="1"/>
    <col min="3" max="3" width="9.25" style="1" customWidth="1"/>
    <col min="4" max="4" width="12.625" style="17" customWidth="1"/>
    <col min="5" max="5" width="23.875" style="101" customWidth="1"/>
    <col min="6" max="6" width="0.875" style="17" customWidth="1"/>
    <col min="7" max="7" width="10.5" style="1" customWidth="1"/>
    <col min="8" max="8" width="10.875" style="1" customWidth="1"/>
    <col min="9" max="9" width="13.875" style="1" customWidth="1"/>
    <col min="10" max="10" width="15.625" style="1" customWidth="1"/>
    <col min="11" max="11" width="12.75" style="1" customWidth="1"/>
    <col min="12" max="12" width="0.375" style="1" hidden="1" customWidth="1"/>
    <col min="13" max="16384" width="9.125" style="1"/>
  </cols>
  <sheetData>
    <row r="1" spans="1:12" ht="23.25" customHeight="1">
      <c r="A1" s="122" t="s">
        <v>169</v>
      </c>
      <c r="B1" s="32"/>
      <c r="C1" s="105"/>
      <c r="D1" s="104"/>
      <c r="E1" s="123"/>
      <c r="G1" s="113" t="s">
        <v>162</v>
      </c>
      <c r="H1" s="114"/>
      <c r="I1" s="115" t="s">
        <v>132</v>
      </c>
      <c r="J1" s="116" t="s">
        <v>108</v>
      </c>
      <c r="K1" s="117" t="s">
        <v>164</v>
      </c>
    </row>
    <row r="2" spans="1:12" ht="34.9" customHeight="1" thickBot="1">
      <c r="A2" s="89" t="s">
        <v>41</v>
      </c>
      <c r="B2" s="31" t="s">
        <v>106</v>
      </c>
      <c r="C2" s="23" t="s">
        <v>113</v>
      </c>
      <c r="D2" s="24" t="s">
        <v>107</v>
      </c>
      <c r="E2" s="102" t="s">
        <v>156</v>
      </c>
      <c r="F2" s="107"/>
      <c r="G2" s="118" t="s">
        <v>131</v>
      </c>
      <c r="H2" s="119" t="s">
        <v>161</v>
      </c>
      <c r="I2" s="120">
        <v>70000</v>
      </c>
      <c r="J2" s="120">
        <f>SUM(H3:H34)</f>
        <v>71684.2</v>
      </c>
      <c r="K2" s="121">
        <f>I2-J2</f>
        <v>-1684.1999999999971</v>
      </c>
    </row>
    <row r="3" spans="1:12" ht="21" customHeight="1" thickTop="1">
      <c r="A3" s="40" t="s">
        <v>42</v>
      </c>
      <c r="B3" s="41">
        <v>16952</v>
      </c>
      <c r="C3" s="19">
        <v>0</v>
      </c>
      <c r="D3" s="92" t="s">
        <v>95</v>
      </c>
      <c r="E3" s="91"/>
      <c r="G3" s="40">
        <v>1</v>
      </c>
      <c r="H3" s="42">
        <f>B3</f>
        <v>16952</v>
      </c>
      <c r="I3" s="105" t="s">
        <v>165</v>
      </c>
      <c r="J3" s="105"/>
      <c r="K3" s="108"/>
    </row>
    <row r="4" spans="1:12" ht="20.65" customHeight="1">
      <c r="A4" s="33" t="s">
        <v>124</v>
      </c>
      <c r="B4" s="34"/>
      <c r="C4" s="36"/>
      <c r="D4" s="93"/>
      <c r="E4" s="98"/>
      <c r="G4" s="109"/>
      <c r="H4" s="46"/>
      <c r="I4" s="110" t="s">
        <v>167</v>
      </c>
      <c r="J4" s="105"/>
      <c r="K4" s="108"/>
      <c r="L4" s="1" t="s">
        <v>79</v>
      </c>
    </row>
    <row r="5" spans="1:12" ht="19.149999999999999" customHeight="1">
      <c r="A5" s="38" t="s">
        <v>170</v>
      </c>
      <c r="B5" s="47">
        <v>0.71840000000000004</v>
      </c>
      <c r="C5" s="103">
        <v>0</v>
      </c>
      <c r="D5" s="104" t="s">
        <v>95</v>
      </c>
      <c r="E5" s="98" t="s">
        <v>157</v>
      </c>
      <c r="G5" s="111">
        <v>60000</v>
      </c>
      <c r="H5" s="39">
        <f>B5*G5</f>
        <v>43104</v>
      </c>
      <c r="I5" s="105" t="s">
        <v>166</v>
      </c>
      <c r="J5" s="105"/>
      <c r="K5" s="43"/>
      <c r="L5" s="1" t="s">
        <v>77</v>
      </c>
    </row>
    <row r="6" spans="1:12" ht="15.4" customHeight="1">
      <c r="A6" s="38" t="s">
        <v>1</v>
      </c>
      <c r="B6" s="32">
        <v>62.3</v>
      </c>
      <c r="C6" s="105">
        <v>0.20300000000000001</v>
      </c>
      <c r="D6" s="104"/>
      <c r="E6" s="98" t="s">
        <v>158</v>
      </c>
      <c r="G6" s="38">
        <v>50</v>
      </c>
      <c r="H6" s="39">
        <f>B6*G6</f>
        <v>3115</v>
      </c>
      <c r="I6" s="110" t="s">
        <v>168</v>
      </c>
      <c r="J6" s="105"/>
      <c r="K6" s="43"/>
      <c r="L6" s="1">
        <v>2.88</v>
      </c>
    </row>
    <row r="7" spans="1:12" ht="15.4" customHeight="1">
      <c r="A7" s="38" t="s">
        <v>0</v>
      </c>
      <c r="B7" s="32" t="s">
        <v>77</v>
      </c>
      <c r="C7" s="105" t="s">
        <v>77</v>
      </c>
      <c r="D7" s="104"/>
      <c r="E7" s="98"/>
      <c r="G7" s="38"/>
      <c r="H7" s="43"/>
      <c r="I7" s="105" t="s">
        <v>166</v>
      </c>
      <c r="J7" s="105"/>
      <c r="K7" s="43"/>
    </row>
    <row r="8" spans="1:12" ht="15.4" customHeight="1">
      <c r="A8" s="44" t="s">
        <v>84</v>
      </c>
      <c r="B8" s="49">
        <v>-1774</v>
      </c>
      <c r="C8" s="105">
        <v>4.2000000000000003E-2</v>
      </c>
      <c r="D8" s="104" t="s">
        <v>68</v>
      </c>
      <c r="E8" s="98" t="s">
        <v>102</v>
      </c>
      <c r="G8" s="38">
        <v>1</v>
      </c>
      <c r="H8" s="39">
        <f>B8*G8</f>
        <v>-1774</v>
      </c>
      <c r="I8" s="105"/>
      <c r="J8" s="105"/>
      <c r="K8" s="43"/>
      <c r="L8" s="1">
        <v>3.64</v>
      </c>
    </row>
    <row r="9" spans="1:12" ht="15.4" customHeight="1">
      <c r="A9" s="87" t="s">
        <v>138</v>
      </c>
      <c r="B9" s="49"/>
      <c r="C9" s="105"/>
      <c r="D9" s="104"/>
      <c r="E9" s="98"/>
      <c r="G9" s="38"/>
      <c r="H9" s="39"/>
      <c r="I9" s="105"/>
      <c r="J9" s="105"/>
      <c r="K9" s="43"/>
    </row>
    <row r="10" spans="1:12" ht="15.4" customHeight="1">
      <c r="A10" s="44" t="s">
        <v>137</v>
      </c>
      <c r="B10" s="88">
        <v>2170</v>
      </c>
      <c r="C10" s="105">
        <v>5.6000000000000001E-2</v>
      </c>
      <c r="D10" s="106" t="s">
        <v>96</v>
      </c>
      <c r="E10" s="98" t="s">
        <v>151</v>
      </c>
      <c r="F10" s="94"/>
      <c r="G10" s="38"/>
      <c r="H10" s="39"/>
      <c r="I10" s="105"/>
      <c r="J10" s="105"/>
      <c r="K10" s="43"/>
    </row>
    <row r="11" spans="1:12" ht="15.4" customHeight="1">
      <c r="A11" s="38" t="s">
        <v>64</v>
      </c>
      <c r="B11" s="32" t="s">
        <v>77</v>
      </c>
      <c r="C11" s="105" t="s">
        <v>77</v>
      </c>
      <c r="D11" s="104"/>
      <c r="E11" s="98"/>
      <c r="G11" s="38"/>
      <c r="H11" s="43"/>
      <c r="I11" s="105"/>
      <c r="J11" s="105"/>
      <c r="K11" s="43"/>
      <c r="L11" s="1">
        <v>1.94</v>
      </c>
    </row>
    <row r="12" spans="1:12" ht="15.4" customHeight="1">
      <c r="A12" s="44" t="s">
        <v>82</v>
      </c>
      <c r="B12" s="32">
        <v>797</v>
      </c>
      <c r="C12" s="105">
        <v>0.65400000000000003</v>
      </c>
      <c r="D12" s="104"/>
      <c r="E12" s="98" t="s">
        <v>100</v>
      </c>
      <c r="G12" s="38">
        <v>0</v>
      </c>
      <c r="H12" s="39">
        <f>B12*G12</f>
        <v>0</v>
      </c>
      <c r="I12" s="105"/>
      <c r="J12" s="105"/>
      <c r="K12" s="43"/>
      <c r="L12" s="1">
        <v>4.29</v>
      </c>
    </row>
    <row r="13" spans="1:12" ht="15.4" customHeight="1">
      <c r="A13" s="44" t="s">
        <v>83</v>
      </c>
      <c r="B13" s="49">
        <v>-2024</v>
      </c>
      <c r="C13" s="105">
        <v>0.23899999999999999</v>
      </c>
      <c r="D13" s="104"/>
      <c r="E13" s="98" t="s">
        <v>100</v>
      </c>
      <c r="G13" s="38">
        <v>0</v>
      </c>
      <c r="H13" s="39">
        <f>B13*G13</f>
        <v>0</v>
      </c>
      <c r="I13" s="105"/>
      <c r="J13" s="105"/>
      <c r="K13" s="43"/>
      <c r="L13" s="1">
        <v>4.2300000000000004</v>
      </c>
    </row>
    <row r="14" spans="1:12" ht="15.4" customHeight="1">
      <c r="A14" s="44" t="s">
        <v>163</v>
      </c>
      <c r="B14" s="49">
        <v>-4637</v>
      </c>
      <c r="C14" s="105">
        <v>0.13200000000000001</v>
      </c>
      <c r="D14" s="104"/>
      <c r="E14" s="98" t="s">
        <v>100</v>
      </c>
      <c r="G14" s="38">
        <v>0</v>
      </c>
      <c r="H14" s="39">
        <f>B14*G14</f>
        <v>0</v>
      </c>
      <c r="I14" s="105"/>
      <c r="J14" s="105"/>
      <c r="K14" s="43"/>
      <c r="L14" s="1" t="s">
        <v>77</v>
      </c>
    </row>
    <row r="15" spans="1:12" ht="15.4" customHeight="1">
      <c r="A15" s="87" t="s">
        <v>152</v>
      </c>
      <c r="B15" s="49"/>
      <c r="C15" s="105"/>
      <c r="D15" s="104"/>
      <c r="E15" s="98"/>
      <c r="G15" s="38"/>
      <c r="H15" s="39"/>
      <c r="I15" s="105"/>
      <c r="J15" s="105"/>
      <c r="K15" s="43"/>
    </row>
    <row r="16" spans="1:12" ht="15.4" customHeight="1">
      <c r="A16" s="44" t="s">
        <v>154</v>
      </c>
      <c r="B16" s="49">
        <v>-2293</v>
      </c>
      <c r="C16" s="105">
        <v>0.159</v>
      </c>
      <c r="D16" s="104"/>
      <c r="E16" s="98" t="s">
        <v>153</v>
      </c>
      <c r="G16" s="38">
        <v>1</v>
      </c>
      <c r="H16" s="39">
        <f>B16*G16</f>
        <v>-2293</v>
      </c>
      <c r="I16" s="105"/>
      <c r="J16" s="105"/>
      <c r="K16" s="43"/>
    </row>
    <row r="17" spans="1:12" ht="15.4" customHeight="1">
      <c r="A17" s="38" t="s">
        <v>98</v>
      </c>
      <c r="B17" s="32">
        <v>217.1</v>
      </c>
      <c r="C17" s="105">
        <v>1E-3</v>
      </c>
      <c r="D17" s="104" t="s">
        <v>97</v>
      </c>
      <c r="E17" s="98" t="s">
        <v>158</v>
      </c>
      <c r="G17" s="38">
        <v>20</v>
      </c>
      <c r="H17" s="39">
        <f>B17*G17</f>
        <v>4342</v>
      </c>
      <c r="I17" s="105"/>
      <c r="J17" s="105"/>
      <c r="K17" s="43"/>
      <c r="L17" s="1">
        <v>1.3</v>
      </c>
    </row>
    <row r="18" spans="1:12" ht="15.4" customHeight="1">
      <c r="A18" s="38" t="s">
        <v>49</v>
      </c>
      <c r="B18" s="49">
        <v>-915</v>
      </c>
      <c r="C18" s="103">
        <v>0</v>
      </c>
      <c r="D18" s="104" t="s">
        <v>95</v>
      </c>
      <c r="E18" s="98" t="s">
        <v>159</v>
      </c>
      <c r="G18" s="38">
        <v>3</v>
      </c>
      <c r="H18" s="39">
        <f>B18*G18</f>
        <v>-2745</v>
      </c>
      <c r="I18" s="105"/>
      <c r="J18" s="105"/>
      <c r="K18" s="108"/>
      <c r="L18" s="1" t="s">
        <v>77</v>
      </c>
    </row>
    <row r="19" spans="1:12" ht="15.4" customHeight="1">
      <c r="A19" s="38" t="s">
        <v>99</v>
      </c>
      <c r="B19" s="32"/>
      <c r="C19" s="105" t="s">
        <v>77</v>
      </c>
      <c r="D19" s="104"/>
      <c r="E19" s="98"/>
      <c r="G19" s="38"/>
      <c r="H19" s="43"/>
      <c r="I19" s="105"/>
      <c r="J19" s="105"/>
      <c r="K19" s="43"/>
      <c r="L19" s="1" t="s">
        <v>77</v>
      </c>
    </row>
    <row r="20" spans="1:12" ht="17.45" customHeight="1">
      <c r="A20" s="44" t="s">
        <v>80</v>
      </c>
      <c r="B20" s="32">
        <v>2440</v>
      </c>
      <c r="C20" s="105">
        <v>7.3999999999999996E-2</v>
      </c>
      <c r="D20" s="106" t="s">
        <v>96</v>
      </c>
      <c r="E20" s="99" t="s">
        <v>101</v>
      </c>
      <c r="F20" s="94"/>
      <c r="G20" s="38">
        <v>0</v>
      </c>
      <c r="H20" s="39">
        <f>B20*G20</f>
        <v>0</v>
      </c>
      <c r="I20" s="105"/>
      <c r="J20" s="105"/>
      <c r="K20" s="43"/>
      <c r="L20" s="1">
        <v>3.2</v>
      </c>
    </row>
    <row r="21" spans="1:12" ht="15.4" customHeight="1">
      <c r="A21" s="44" t="s">
        <v>81</v>
      </c>
      <c r="B21" s="49">
        <v>-3179</v>
      </c>
      <c r="C21" s="105">
        <v>3.1E-2</v>
      </c>
      <c r="D21" s="106" t="s">
        <v>68</v>
      </c>
      <c r="E21" s="99" t="s">
        <v>101</v>
      </c>
      <c r="F21" s="94"/>
      <c r="G21" s="38">
        <v>1</v>
      </c>
      <c r="H21" s="39">
        <f>B21*G21</f>
        <v>-3179</v>
      </c>
      <c r="I21" s="105"/>
      <c r="J21" s="105"/>
      <c r="K21" s="43"/>
      <c r="L21" s="1">
        <v>1.46</v>
      </c>
    </row>
    <row r="22" spans="1:12" ht="15.4" customHeight="1">
      <c r="A22" s="38" t="s">
        <v>3</v>
      </c>
      <c r="B22" s="32" t="s">
        <v>77</v>
      </c>
      <c r="C22" s="105" t="s">
        <v>77</v>
      </c>
      <c r="D22" s="104"/>
      <c r="E22" s="98"/>
      <c r="G22" s="38"/>
      <c r="H22" s="43"/>
      <c r="I22" s="105"/>
      <c r="J22" s="105"/>
      <c r="K22" s="43"/>
      <c r="L22" s="1" t="s">
        <v>77</v>
      </c>
    </row>
    <row r="23" spans="1:12" ht="15.4" customHeight="1">
      <c r="A23" s="44" t="s">
        <v>86</v>
      </c>
      <c r="B23" s="32">
        <v>3667</v>
      </c>
      <c r="C23" s="105">
        <v>5.5E-2</v>
      </c>
      <c r="D23" s="106" t="s">
        <v>96</v>
      </c>
      <c r="E23" s="99" t="s">
        <v>105</v>
      </c>
      <c r="F23" s="94"/>
      <c r="G23" s="38">
        <v>1</v>
      </c>
      <c r="H23" s="39">
        <f>B23*G23</f>
        <v>3667</v>
      </c>
      <c r="I23" s="105"/>
      <c r="J23" s="105"/>
      <c r="K23" s="43"/>
      <c r="L23" s="1" t="s">
        <v>77</v>
      </c>
    </row>
    <row r="24" spans="1:12" ht="15.4" customHeight="1">
      <c r="A24" s="38" t="s">
        <v>72</v>
      </c>
      <c r="B24" s="32" t="s">
        <v>77</v>
      </c>
      <c r="C24" s="105" t="s">
        <v>77</v>
      </c>
      <c r="D24" s="104"/>
      <c r="E24" s="98"/>
      <c r="G24" s="38"/>
      <c r="H24" s="43"/>
      <c r="I24" s="105"/>
      <c r="J24" s="105"/>
      <c r="K24" s="43"/>
      <c r="L24" s="1">
        <v>3.37</v>
      </c>
    </row>
    <row r="25" spans="1:12" ht="15.4" customHeight="1">
      <c r="A25" s="44" t="s">
        <v>71</v>
      </c>
      <c r="B25" s="49">
        <v>-7563</v>
      </c>
      <c r="C25" s="103">
        <v>0</v>
      </c>
      <c r="D25" s="104" t="s">
        <v>95</v>
      </c>
      <c r="E25" s="98" t="s">
        <v>104</v>
      </c>
      <c r="G25" s="38">
        <v>0</v>
      </c>
      <c r="H25" s="39">
        <f>B25*G25</f>
        <v>0</v>
      </c>
      <c r="I25" s="105"/>
      <c r="J25" s="105"/>
      <c r="K25" s="43"/>
      <c r="L25" s="1" t="s">
        <v>77</v>
      </c>
    </row>
    <row r="26" spans="1:12" ht="15.4" customHeight="1">
      <c r="A26" s="38" t="s">
        <v>89</v>
      </c>
      <c r="B26" s="32" t="s">
        <v>77</v>
      </c>
      <c r="C26" s="105" t="s">
        <v>77</v>
      </c>
      <c r="D26" s="104"/>
      <c r="E26" s="98"/>
      <c r="G26" s="38"/>
      <c r="H26" s="43"/>
      <c r="I26" s="105"/>
      <c r="J26" s="105"/>
      <c r="K26" s="43"/>
      <c r="L26" s="1">
        <v>2.16</v>
      </c>
    </row>
    <row r="27" spans="1:12" ht="15.4" customHeight="1">
      <c r="A27" s="44" t="s">
        <v>71</v>
      </c>
      <c r="B27" s="49">
        <v>-1088</v>
      </c>
      <c r="C27" s="105">
        <v>0.42299999999999999</v>
      </c>
      <c r="D27" s="104"/>
      <c r="E27" s="98" t="s">
        <v>104</v>
      </c>
      <c r="G27" s="38">
        <v>0</v>
      </c>
      <c r="H27" s="39">
        <f>B27*G27</f>
        <v>0</v>
      </c>
      <c r="I27" s="105"/>
      <c r="J27" s="105"/>
      <c r="K27" s="43"/>
      <c r="L27" s="1">
        <v>1.36</v>
      </c>
    </row>
    <row r="28" spans="1:12" ht="15.4" customHeight="1">
      <c r="A28" s="38" t="s">
        <v>7</v>
      </c>
      <c r="B28" s="32" t="s">
        <v>77</v>
      </c>
      <c r="C28" s="105" t="s">
        <v>77</v>
      </c>
      <c r="D28" s="104"/>
      <c r="E28" s="98"/>
      <c r="G28" s="38"/>
      <c r="H28" s="43"/>
      <c r="I28" s="105"/>
      <c r="J28" s="105"/>
      <c r="K28" s="43"/>
      <c r="L28" s="1" t="s">
        <v>77</v>
      </c>
    </row>
    <row r="29" spans="1:12" ht="15.4" customHeight="1">
      <c r="A29" s="45" t="s">
        <v>71</v>
      </c>
      <c r="B29" s="41">
        <v>5577</v>
      </c>
      <c r="C29" s="19">
        <v>0</v>
      </c>
      <c r="D29" s="92" t="s">
        <v>95</v>
      </c>
      <c r="E29" s="100" t="s">
        <v>104</v>
      </c>
      <c r="G29" s="40">
        <v>1</v>
      </c>
      <c r="H29" s="42">
        <f>B29*G29</f>
        <v>5577</v>
      </c>
      <c r="I29" s="105"/>
      <c r="J29" s="105"/>
      <c r="K29" s="43"/>
      <c r="L29" s="1" t="s">
        <v>77</v>
      </c>
    </row>
    <row r="30" spans="1:12" ht="21" customHeight="1">
      <c r="A30" s="33" t="s">
        <v>125</v>
      </c>
      <c r="B30" s="34"/>
      <c r="C30" s="35"/>
      <c r="D30" s="93"/>
      <c r="E30" s="98"/>
      <c r="G30" s="109"/>
      <c r="H30" s="37"/>
      <c r="I30" s="105"/>
      <c r="J30" s="105"/>
      <c r="K30" s="43"/>
      <c r="L30" s="1">
        <v>1.07</v>
      </c>
    </row>
    <row r="31" spans="1:12" ht="15.4" customHeight="1">
      <c r="A31" s="38" t="s">
        <v>4</v>
      </c>
      <c r="B31" s="51">
        <v>-1.0829999999999999E-2</v>
      </c>
      <c r="C31" s="105">
        <v>0.27700000000000002</v>
      </c>
      <c r="D31" s="104"/>
      <c r="E31" s="98" t="s">
        <v>157</v>
      </c>
      <c r="G31" s="111">
        <v>60000</v>
      </c>
      <c r="H31" s="39">
        <f>B31*G31</f>
        <v>-649.79999999999995</v>
      </c>
      <c r="I31" s="105"/>
      <c r="J31" s="105"/>
      <c r="K31" s="43"/>
      <c r="L31" s="1" t="s">
        <v>77</v>
      </c>
    </row>
    <row r="32" spans="1:12" ht="17.649999999999999" customHeight="1">
      <c r="A32" s="40" t="s">
        <v>94</v>
      </c>
      <c r="B32" s="41">
        <v>27.84</v>
      </c>
      <c r="C32" s="19">
        <v>0</v>
      </c>
      <c r="D32" s="92" t="s">
        <v>95</v>
      </c>
      <c r="E32" s="100" t="s">
        <v>160</v>
      </c>
      <c r="G32" s="40">
        <v>200</v>
      </c>
      <c r="H32" s="42">
        <f>B32*G32</f>
        <v>5568</v>
      </c>
      <c r="I32" s="105"/>
      <c r="J32" s="105"/>
      <c r="K32" s="108"/>
      <c r="L32" s="1">
        <v>1.41</v>
      </c>
    </row>
    <row r="33" spans="1:11" ht="21" customHeight="1">
      <c r="A33" s="33" t="s">
        <v>126</v>
      </c>
      <c r="B33" s="34"/>
      <c r="C33" s="35"/>
      <c r="D33" s="93"/>
      <c r="E33" s="98"/>
      <c r="G33" s="109"/>
      <c r="H33" s="37"/>
      <c r="I33" s="105"/>
      <c r="J33" s="105"/>
      <c r="K33" s="108"/>
    </row>
    <row r="34" spans="1:11" ht="15.4" customHeight="1">
      <c r="A34" s="45" t="s">
        <v>85</v>
      </c>
      <c r="B34" s="41">
        <v>4913</v>
      </c>
      <c r="C34" s="19">
        <v>0</v>
      </c>
      <c r="D34" s="92" t="s">
        <v>95</v>
      </c>
      <c r="E34" s="91" t="s">
        <v>103</v>
      </c>
      <c r="G34" s="40">
        <v>0</v>
      </c>
      <c r="H34" s="42">
        <f>B34*G34</f>
        <v>0</v>
      </c>
      <c r="I34" s="18"/>
      <c r="J34" s="18"/>
      <c r="K34" s="112"/>
    </row>
    <row r="35" spans="1:11" ht="22.9" customHeight="1">
      <c r="A35" s="38" t="s">
        <v>114</v>
      </c>
      <c r="B35" s="32"/>
      <c r="C35" s="105"/>
      <c r="D35" s="104"/>
      <c r="E35" s="98"/>
    </row>
    <row r="36" spans="1:11" ht="15.4" customHeight="1">
      <c r="A36" s="44" t="s">
        <v>96</v>
      </c>
      <c r="B36" s="32" t="s">
        <v>122</v>
      </c>
      <c r="C36" s="53" t="s">
        <v>118</v>
      </c>
      <c r="D36" s="104"/>
      <c r="E36" s="98"/>
    </row>
    <row r="37" spans="1:11" ht="15.4" customHeight="1">
      <c r="A37" s="44" t="s">
        <v>68</v>
      </c>
      <c r="B37" s="32" t="s">
        <v>115</v>
      </c>
      <c r="C37" s="53" t="s">
        <v>119</v>
      </c>
      <c r="D37" s="104"/>
      <c r="E37" s="98"/>
    </row>
    <row r="38" spans="1:11" ht="15.4" customHeight="1">
      <c r="A38" s="44" t="s">
        <v>97</v>
      </c>
      <c r="B38" s="32" t="s">
        <v>116</v>
      </c>
      <c r="C38" s="53" t="s">
        <v>120</v>
      </c>
      <c r="D38" s="104"/>
      <c r="E38" s="98"/>
    </row>
    <row r="39" spans="1:11" ht="15.4" customHeight="1">
      <c r="A39" s="45" t="s">
        <v>95</v>
      </c>
      <c r="B39" s="41" t="s">
        <v>117</v>
      </c>
      <c r="C39" s="56" t="s">
        <v>121</v>
      </c>
      <c r="D39" s="92"/>
      <c r="E39" s="100"/>
    </row>
  </sheetData>
  <pageMargins left="1" right="1" top="1" bottom="1" header="0.5" footer="0.5"/>
  <pageSetup scale="9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E90189B11A144791182B869C2222D6" ma:contentTypeVersion="16" ma:contentTypeDescription="Create a new document." ma:contentTypeScope="" ma:versionID="74e0d7c9bc84db7f503a305fca387292">
  <xsd:schema xmlns:xsd="http://www.w3.org/2001/XMLSchema" xmlns:xs="http://www.w3.org/2001/XMLSchema" xmlns:p="http://schemas.microsoft.com/office/2006/metadata/properties" xmlns:ns2="2409929a-a6b6-41cc-beb3-07feba5d8ea0" xmlns:ns3="3c01e852-3b39-4243-9909-169c235abea9" xmlns:ns4="http://schemas.microsoft.com/sharepoint/v4" targetNamespace="http://schemas.microsoft.com/office/2006/metadata/properties" ma:root="true" ma:fieldsID="ab31660ebdc82eb4c0ec4cab85d4e3f6" ns2:_="" ns3:_="" ns4:_="">
    <xsd:import namespace="2409929a-a6b6-41cc-beb3-07feba5d8ea0"/>
    <xsd:import namespace="3c01e852-3b39-4243-9909-169c235abea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IconOverlay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9929a-a6b6-41cc-beb3-07feba5d8e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7ec4f4f-9064-495a-9b23-8253bdfedf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1e852-3b39-4243-9909-169c235ab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2fd0107-8d32-4d4e-ac43-00955eb1e1af}" ma:internalName="TaxCatchAll" ma:showField="CatchAllData" ma:web="3c01e852-3b39-4243-9909-169c235ab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5 2 U h W v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D n Z S F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2 U h W i i K R 7 g O A A A A E Q A A A B M A H A B G b 3 J t d W x h c y 9 T Z W N 0 a W 9 u M S 5 t I K I Y A C i g F A A A A A A A A A A A A A A A A A A A A A A A A A A A A C t O T S 7 J z M 9 T C I b Q h t Y A U E s B A i 0 A F A A C A A g A 5 2 U h W v / c m o K j A A A A 9 g A A A B I A A A A A A A A A A A A A A A A A A A A A A E N v b m Z p Z y 9 Q Y W N r Y W d l L n h t b F B L A Q I t A B Q A A g A I A O d l I V o P y u m r p A A A A O k A A A A T A A A A A A A A A A A A A A A A A O 8 A A A B b Q 2 9 u d G V u d F 9 U e X B l c 1 0 u e G 1 s U E s B A i 0 A F A A C A A g A 5 2 U h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Q 3 w n l W z D X R a r i s l G W a p C g A A A A A A I A A A A A A B B m A A A A A Q A A I A A A A A q f 8 3 A T d N g I b R / w 2 n 9 E 7 W l r s G e y 1 P C z h M n / 5 Y 8 R O t e 1 A A A A A A 6 A A A A A A g A A I A A A A E m q q W 7 Z Q X Z L N W 8 v + a D + 4 N 2 E V B h u i 8 h q W 8 W K C J z 9 P a 2 K U A A A A J 9 X F 0 J 3 c T Q 4 e 3 I Q / W a Q 3 6 u 3 + v 7 w r V 6 u 2 E h N B g 6 8 s r j k C O C b z 7 i y 9 p 6 i v O R f 3 3 z / S 7 c M x I r G o d j V d O v + X 7 7 W h d t 1 M J D D 0 Y x 5 z 0 C l K q 2 d 5 F 0 p Q A A A A H G s F 9 T Q S A U a x Q Q Z q Y b o O J s D Z f F A G R G l 4 1 H d 6 i 0 b s 3 M a I j y M q Y D 3 c k Z F t c A E F u Y g 8 b b Y c z t I n Y a U x j V n X h t B w 9 s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2409929a-a6b6-41cc-beb3-07feba5d8ea0">
      <Terms xmlns="http://schemas.microsoft.com/office/infopath/2007/PartnerControls"/>
    </lcf76f155ced4ddcb4097134ff3c332f>
    <TaxCatchAll xmlns="3c01e852-3b39-4243-9909-169c235abea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24F291-2A15-43D4-9E6A-3DF0C18D1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9929a-a6b6-41cc-beb3-07feba5d8ea0"/>
    <ds:schemaRef ds:uri="3c01e852-3b39-4243-9909-169c235abea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A078FD-AB07-484E-AA1E-B11005ADB12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4EC35D3-44AA-45D4-8092-4EA64AEB23CC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3c01e852-3b39-4243-9909-169c235abea9"/>
    <ds:schemaRef ds:uri="2409929a-a6b6-41cc-beb3-07feba5d8ea0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58E680C-D458-4AB4-A882-D6C5379D30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1.Descriptive</vt:lpstr>
      <vt:lpstr>2.Tables</vt:lpstr>
      <vt:lpstr>3.Crosstab</vt:lpstr>
      <vt:lpstr>4.Coeff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Malak</dc:creator>
  <cp:keywords/>
  <dc:description/>
  <cp:lastModifiedBy>Jessie S. Colwell</cp:lastModifiedBy>
  <cp:revision/>
  <cp:lastPrinted>2025-03-25T13:44:06Z</cp:lastPrinted>
  <dcterms:created xsi:type="dcterms:W3CDTF">2024-12-20T16:00:36Z</dcterms:created>
  <dcterms:modified xsi:type="dcterms:W3CDTF">2025-03-25T15:56:31Z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0x0101005EE90189B11A144791182B869C2222D6</vt:lpwstr>
  </property>
  <property fmtid="{D5CDD505-2E9C-101B-9397-08002B2CF9AE}" pid="3" name="MediaServiceImageTags">
    <vt:lpwstr/>
  </property>
</Properties>
</file>